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39" i="1" l="1"/>
  <c r="C39" i="1" s="1"/>
  <c r="D39" i="1" s="1"/>
  <c r="B38" i="1"/>
  <c r="C38" i="1" s="1"/>
  <c r="D38" i="1" s="1"/>
  <c r="C37" i="1"/>
  <c r="D37" i="1" s="1"/>
  <c r="B37" i="1"/>
  <c r="B36" i="1"/>
  <c r="C36" i="1" s="1"/>
  <c r="D36" i="1" s="1"/>
  <c r="B35" i="1"/>
  <c r="C35" i="1" s="1"/>
  <c r="D35" i="1" s="1"/>
  <c r="B34" i="1"/>
  <c r="C34" i="1" s="1"/>
  <c r="D34" i="1" s="1"/>
  <c r="C33" i="1"/>
  <c r="D33" i="1" s="1"/>
  <c r="B33" i="1"/>
  <c r="K2" i="1" l="1"/>
  <c r="D6" i="1"/>
  <c r="C10" i="1" l="1"/>
  <c r="D10" i="1"/>
  <c r="E10" i="1"/>
  <c r="F10" i="1"/>
  <c r="G10" i="1"/>
  <c r="H10" i="1"/>
  <c r="I10" i="1"/>
  <c r="J10" i="1"/>
  <c r="D2" i="1" l="1"/>
  <c r="C3" i="1"/>
  <c r="J3" i="1" l="1"/>
  <c r="G3" i="1"/>
  <c r="F3" i="1"/>
  <c r="I2" i="1"/>
</calcChain>
</file>

<file path=xl/sharedStrings.xml><?xml version="1.0" encoding="utf-8"?>
<sst xmlns="http://schemas.openxmlformats.org/spreadsheetml/2006/main" count="174" uniqueCount="172">
  <si>
    <t>LCD时钟频率</t>
    <phoneticPr fontId="1" type="noConversion"/>
  </si>
  <si>
    <t>DBLEN</t>
    <phoneticPr fontId="1" type="noConversion"/>
  </si>
  <si>
    <t>COMLEN</t>
    <phoneticPr fontId="1" type="noConversion"/>
  </si>
  <si>
    <t>DEC</t>
    <phoneticPr fontId="1" type="noConversion"/>
  </si>
  <si>
    <t>HEX</t>
    <phoneticPr fontId="1" type="noConversion"/>
  </si>
  <si>
    <t>刷新率</t>
    <phoneticPr fontId="1" type="noConversion"/>
  </si>
  <si>
    <t>COM数</t>
    <phoneticPr fontId="1" type="noConversion"/>
  </si>
  <si>
    <t>BLINKRATE</t>
    <phoneticPr fontId="1" type="noConversion"/>
  </si>
  <si>
    <t>闪烁率</t>
    <phoneticPr fontId="1" type="noConversion"/>
  </si>
  <si>
    <t>VLCDSEL</t>
    <phoneticPr fontId="1" type="noConversion"/>
  </si>
  <si>
    <t>VLCD</t>
    <phoneticPr fontId="1" type="noConversion"/>
  </si>
  <si>
    <t>VCC</t>
    <phoneticPr fontId="1" type="noConversion"/>
  </si>
  <si>
    <t>C0SEGV1</t>
  </si>
  <si>
    <t>C0SEGV2</t>
  </si>
  <si>
    <t>C0SEGV3</t>
  </si>
  <si>
    <t>C0SEGV4</t>
  </si>
  <si>
    <t>C1SEGV0</t>
    <phoneticPr fontId="1" type="noConversion"/>
  </si>
  <si>
    <t>C1SEGV1</t>
  </si>
  <si>
    <t>C1SEGV2</t>
  </si>
  <si>
    <t>C1SEGV3</t>
  </si>
  <si>
    <t>C1SEGV4</t>
  </si>
  <si>
    <t>C2SEGV0</t>
    <phoneticPr fontId="1" type="noConversion"/>
  </si>
  <si>
    <t>C2SEGV1</t>
  </si>
  <si>
    <t>C2SEGV2</t>
  </si>
  <si>
    <t>C2SEGV3</t>
  </si>
  <si>
    <t>C2SEGV4</t>
  </si>
  <si>
    <t>C3SEGV0</t>
    <phoneticPr fontId="1" type="noConversion"/>
  </si>
  <si>
    <t>C3SEGV1</t>
  </si>
  <si>
    <t>C3SEGV2</t>
  </si>
  <si>
    <t>C3SEGV3</t>
  </si>
  <si>
    <t>C3SEGV4</t>
  </si>
  <si>
    <t>FB90H</t>
    <phoneticPr fontId="1" type="noConversion"/>
  </si>
  <si>
    <t>FB91H</t>
  </si>
  <si>
    <t>FB92H</t>
  </si>
  <si>
    <t>FB93H</t>
  </si>
  <si>
    <t>FB94H</t>
  </si>
  <si>
    <t>FB98H</t>
    <phoneticPr fontId="1" type="noConversion"/>
  </si>
  <si>
    <t>FB99H</t>
  </si>
  <si>
    <t>FB9AH</t>
    <phoneticPr fontId="1" type="noConversion"/>
  </si>
  <si>
    <t>FB9BH</t>
    <phoneticPr fontId="1" type="noConversion"/>
  </si>
  <si>
    <t>FB9CH</t>
    <phoneticPr fontId="1" type="noConversion"/>
  </si>
  <si>
    <t>FBA0H</t>
    <phoneticPr fontId="1" type="noConversion"/>
  </si>
  <si>
    <t>FBA1H</t>
  </si>
  <si>
    <t>FBA2H</t>
  </si>
  <si>
    <t>FBA3H</t>
  </si>
  <si>
    <t>FBA4H</t>
  </si>
  <si>
    <t>FBA8H</t>
    <phoneticPr fontId="1" type="noConversion"/>
  </si>
  <si>
    <t>FBA9H</t>
  </si>
  <si>
    <t>FBAAH</t>
    <phoneticPr fontId="1" type="noConversion"/>
  </si>
  <si>
    <t>FBABH</t>
    <phoneticPr fontId="1" type="noConversion"/>
  </si>
  <si>
    <t>FBACH</t>
    <phoneticPr fontId="1" type="noConversion"/>
  </si>
  <si>
    <t>1D</t>
  </si>
  <si>
    <t>1H</t>
  </si>
  <si>
    <t>2D</t>
  </si>
  <si>
    <t>2H</t>
  </si>
  <si>
    <t>3D</t>
  </si>
  <si>
    <t>3H</t>
  </si>
  <si>
    <t>4D</t>
  </si>
  <si>
    <t>4H</t>
  </si>
  <si>
    <t>5D</t>
  </si>
  <si>
    <t>THU</t>
    <phoneticPr fontId="1" type="noConversion"/>
  </si>
  <si>
    <t>6D</t>
  </si>
  <si>
    <t>闹钟</t>
    <phoneticPr fontId="1" type="noConversion"/>
  </si>
  <si>
    <t>KV</t>
    <phoneticPr fontId="1" type="noConversion"/>
  </si>
  <si>
    <t>7A</t>
  </si>
  <si>
    <t>℃</t>
    <phoneticPr fontId="1" type="noConversion"/>
  </si>
  <si>
    <t>7B</t>
  </si>
  <si>
    <t>1B</t>
  </si>
  <si>
    <t>8A</t>
  </si>
  <si>
    <t>8B</t>
  </si>
  <si>
    <t>9A</t>
  </si>
  <si>
    <t>9B</t>
  </si>
  <si>
    <t>1E</t>
  </si>
  <si>
    <t>2E</t>
  </si>
  <si>
    <t>3E</t>
  </si>
  <si>
    <t>1F</t>
  </si>
  <si>
    <t>1A</t>
  </si>
  <si>
    <t>1C</t>
  </si>
  <si>
    <t>1G</t>
  </si>
  <si>
    <t>3F</t>
  </si>
  <si>
    <t>2A</t>
  </si>
  <si>
    <t>2C</t>
  </si>
  <si>
    <t>2B</t>
  </si>
  <si>
    <t>:1</t>
    <phoneticPr fontId="1" type="noConversion"/>
  </si>
  <si>
    <t>3A</t>
  </si>
  <si>
    <t>3C</t>
  </si>
  <si>
    <t>3B</t>
  </si>
  <si>
    <t>4E</t>
  </si>
  <si>
    <t>4F</t>
  </si>
  <si>
    <t>4C</t>
  </si>
  <si>
    <t>4G</t>
  </si>
  <si>
    <t>4B</t>
  </si>
  <si>
    <t>STC</t>
    <phoneticPr fontId="1" type="noConversion"/>
  </si>
  <si>
    <t>5E</t>
  </si>
  <si>
    <t>5F</t>
  </si>
  <si>
    <t>5A</t>
  </si>
  <si>
    <t>5C</t>
  </si>
  <si>
    <t>5G</t>
  </si>
  <si>
    <t>5B</t>
  </si>
  <si>
    <t>WED</t>
    <phoneticPr fontId="1" type="noConversion"/>
  </si>
  <si>
    <t>TUE</t>
    <phoneticPr fontId="1" type="noConversion"/>
  </si>
  <si>
    <t>MON</t>
    <phoneticPr fontId="1" type="noConversion"/>
  </si>
  <si>
    <t>FRI</t>
    <phoneticPr fontId="1" type="noConversion"/>
  </si>
  <si>
    <t>SAT</t>
    <phoneticPr fontId="1" type="noConversion"/>
  </si>
  <si>
    <t>SUN</t>
    <phoneticPr fontId="1" type="noConversion"/>
  </si>
  <si>
    <t>6E</t>
  </si>
  <si>
    <t>6F</t>
  </si>
  <si>
    <t>6A</t>
  </si>
  <si>
    <t>6C</t>
  </si>
  <si>
    <t>6G</t>
  </si>
  <si>
    <t>6B</t>
  </si>
  <si>
    <t>FM</t>
    <phoneticPr fontId="1" type="noConversion"/>
  </si>
  <si>
    <t>AM</t>
    <phoneticPr fontId="1" type="noConversion"/>
  </si>
  <si>
    <t>PM</t>
    <phoneticPr fontId="1" type="noConversion"/>
  </si>
  <si>
    <t>V</t>
    <phoneticPr fontId="1" type="noConversion"/>
  </si>
  <si>
    <t>7F</t>
  </si>
  <si>
    <t>7E</t>
  </si>
  <si>
    <t>7D</t>
  </si>
  <si>
    <t>℉</t>
    <phoneticPr fontId="1" type="noConversion"/>
  </si>
  <si>
    <t>RH</t>
    <phoneticPr fontId="1" type="noConversion"/>
  </si>
  <si>
    <t>%</t>
    <phoneticPr fontId="1" type="noConversion"/>
  </si>
  <si>
    <t>7G</t>
  </si>
  <si>
    <t>7C</t>
  </si>
  <si>
    <t>6H</t>
  </si>
  <si>
    <t>8F</t>
  </si>
  <si>
    <t>8E</t>
  </si>
  <si>
    <t>8D</t>
  </si>
  <si>
    <t>8G</t>
  </si>
  <si>
    <t>8C</t>
  </si>
  <si>
    <t>8H</t>
  </si>
  <si>
    <t>9F</t>
  </si>
  <si>
    <t>9E</t>
  </si>
  <si>
    <t>9D</t>
  </si>
  <si>
    <t>9G</t>
  </si>
  <si>
    <t>9C</t>
  </si>
  <si>
    <t>7H</t>
  </si>
  <si>
    <t>0A</t>
    <phoneticPr fontId="1" type="noConversion"/>
  </si>
  <si>
    <t>0B</t>
    <phoneticPr fontId="1" type="noConversion"/>
  </si>
  <si>
    <t>0C</t>
    <phoneticPr fontId="1" type="noConversion"/>
  </si>
  <si>
    <t>0D</t>
    <phoneticPr fontId="1" type="noConversion"/>
  </si>
  <si>
    <t>0E</t>
  </si>
  <si>
    <t>0F</t>
  </si>
  <si>
    <t>0H</t>
    <phoneticPr fontId="1" type="noConversion"/>
  </si>
  <si>
    <t>A</t>
    <phoneticPr fontId="1" type="noConversion"/>
  </si>
  <si>
    <t>C</t>
    <phoneticPr fontId="1" type="noConversion"/>
  </si>
  <si>
    <t>B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</si>
  <si>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</si>
  <si>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</si>
  <si>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</si>
  <si>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</si>
  <si>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</si>
  <si>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4A</t>
    <phoneticPr fontId="1" type="noConversion"/>
  </si>
  <si>
    <t>0G</t>
    <phoneticPr fontId="1" type="noConversion"/>
  </si>
  <si>
    <t>2F</t>
    <phoneticPr fontId="1" type="noConversion"/>
  </si>
  <si>
    <t>2G</t>
    <phoneticPr fontId="1" type="noConversion"/>
  </si>
  <si>
    <t>0-</t>
    <phoneticPr fontId="1" type="noConversion"/>
  </si>
  <si>
    <t>1-</t>
    <phoneticPr fontId="1" type="noConversion"/>
  </si>
  <si>
    <t>3G</t>
    <phoneticPr fontId="1" type="noConversion"/>
  </si>
  <si>
    <t>2-</t>
    <phoneticPr fontId="1" type="noConversion"/>
  </si>
  <si>
    <t>3-</t>
    <phoneticPr fontId="1" type="noConversion"/>
  </si>
  <si>
    <t>4-</t>
    <phoneticPr fontId="1" type="noConversion"/>
  </si>
  <si>
    <t>5-</t>
    <phoneticPr fontId="1" type="noConversion"/>
  </si>
  <si>
    <t>6-</t>
    <phoneticPr fontId="1" type="noConversion"/>
  </si>
  <si>
    <t>DC</t>
    <phoneticPr fontId="1" type="noConversion"/>
  </si>
  <si>
    <t>μv</t>
    <phoneticPr fontId="1" type="noConversion"/>
  </si>
  <si>
    <t>mV</t>
    <phoneticPr fontId="1" type="noConversion"/>
  </si>
  <si>
    <t>C0SEGV0</t>
    <phoneticPr fontId="1" type="noConversion"/>
  </si>
  <si>
    <t>:0</t>
    <phoneticPr fontId="1" type="noConversion"/>
  </si>
  <si>
    <t>AC</t>
    <phoneticPr fontId="1" type="noConversion"/>
  </si>
  <si>
    <t>FOSC</t>
    <phoneticPr fontId="1" type="noConversion"/>
  </si>
  <si>
    <t>开关电容工作频率</t>
    <phoneticPr fontId="1" type="noConversion"/>
  </si>
  <si>
    <t>SCR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</si>
</sst>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E0E0E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/>
  </sheetViews>
  <sheetFormatPr defaultColWidth="15.625" defaultRowHeight="13.5" x14ac:dyDescent="0.15"/>
  <cols>
    <col min="1" max="16384" width="15.625" style="1"/>
  </cols>
  <sheetData>
    <row r="1" spans="1:11" x14ac:dyDescent="0.15">
      <c r="A1" s="3"/>
      <c r="B1" s="3" t="s">
        <v>11</v>
      </c>
      <c r="C1" s="3" t="s">
        <v>9</v>
      </c>
      <c r="D1" s="3" t="s">
        <v>10</v>
      </c>
      <c r="E1" s="3" t="s">
        <v>0</v>
      </c>
      <c r="F1" s="3" t="s">
        <v>1</v>
      </c>
      <c r="G1" s="3" t="s">
        <v>2</v>
      </c>
      <c r="H1" s="3" t="s">
        <v>6</v>
      </c>
      <c r="I1" s="3" t="s">
        <v>5</v>
      </c>
      <c r="J1" s="3" t="s">
        <v>7</v>
      </c>
      <c r="K1" s="3" t="s">
        <v>8</v>
      </c>
    </row>
    <row r="2" spans="1:11" x14ac:dyDescent="0.15">
      <c r="A2" s="3" t="s">
        <v>3</v>
      </c>
      <c r="B2" s="2">
        <v>5</v>
      </c>
      <c r="C2" s="2">
        <v>0</v>
      </c>
      <c r="D2" s="2">
        <f>(0.65+C2*0.05)*B2</f>
        <v>3.25</v>
      </c>
      <c r="E2" s="2">
        <v>32768</v>
      </c>
      <c r="F2" s="2">
        <v>2</v>
      </c>
      <c r="G2" s="2">
        <v>61</v>
      </c>
      <c r="H2" s="2">
        <v>4</v>
      </c>
      <c r="I2" s="2">
        <f>E2/(F2+G2+1)/2/H2</f>
        <v>64</v>
      </c>
      <c r="J2" s="2">
        <v>64</v>
      </c>
      <c r="K2" s="2">
        <f>I2/J2</f>
        <v>1</v>
      </c>
    </row>
    <row r="3" spans="1:11" x14ac:dyDescent="0.15">
      <c r="A3" s="3" t="s">
        <v>4</v>
      </c>
      <c r="B3" s="2"/>
      <c r="C3" s="2" t="str">
        <f>"0x"&amp;DEC2HEX(C2,2)</f>
        <v>0x00</v>
      </c>
      <c r="D3" s="2"/>
      <c r="E3" s="2"/>
      <c r="F3" s="2" t="str">
        <f>"0x"&amp;DEC2HEX(F2,2)</f>
        <v>0x02</v>
      </c>
      <c r="G3" s="2" t="str">
        <f>"0x"&amp;DEC2HEX(G2,2)</f>
        <v>0x3D</v>
      </c>
      <c r="H3" s="2"/>
      <c r="I3" s="2"/>
      <c r="J3" s="2" t="str">
        <f>"0x"&amp;DEC2HEX(J2,2)</f>
        <v>0x40</v>
      </c>
      <c r="K3" s="2"/>
    </row>
    <row r="5" spans="1:11" x14ac:dyDescent="0.15">
      <c r="A5" s="3"/>
      <c r="B5" s="3" t="s">
        <v>169</v>
      </c>
      <c r="C5" s="3" t="s">
        <v>171</v>
      </c>
      <c r="D5" s="3" t="s">
        <v>170</v>
      </c>
    </row>
    <row r="6" spans="1:11" x14ac:dyDescent="0.15">
      <c r="A6" s="3" t="s">
        <v>3</v>
      </c>
      <c r="B6" s="3">
        <v>24000000</v>
      </c>
      <c r="C6" s="3">
        <v>7</v>
      </c>
      <c r="D6" s="3">
        <f>B6/2/(C6+1)</f>
        <v>1500000</v>
      </c>
    </row>
    <row r="7" spans="1:11" x14ac:dyDescent="0.15">
      <c r="A7" s="3" t="s">
        <v>4</v>
      </c>
      <c r="B7" s="3"/>
      <c r="C7" s="3"/>
      <c r="D7" s="3"/>
    </row>
    <row r="9" spans="1:11" x14ac:dyDescent="0.15">
      <c r="A9" s="3"/>
      <c r="B9" s="3"/>
      <c r="C9" s="3">
        <v>7</v>
      </c>
      <c r="D9" s="3">
        <v>6</v>
      </c>
      <c r="E9" s="3">
        <v>5</v>
      </c>
      <c r="F9" s="3">
        <v>4</v>
      </c>
      <c r="G9" s="3">
        <v>3</v>
      </c>
      <c r="H9" s="3">
        <v>2</v>
      </c>
      <c r="I9" s="3">
        <v>1</v>
      </c>
      <c r="J9" s="3">
        <v>0</v>
      </c>
    </row>
    <row r="10" spans="1:11" x14ac:dyDescent="0.15">
      <c r="A10" s="3"/>
      <c r="B10" s="3"/>
      <c r="C10" s="3" t="str">
        <f t="shared" ref="C10:H10" si="0">"0x"&amp;DEC2HEX(2^C9,2)</f>
        <v>0x80</v>
      </c>
      <c r="D10" s="3" t="str">
        <f t="shared" si="0"/>
        <v>0x40</v>
      </c>
      <c r="E10" s="3" t="str">
        <f t="shared" si="0"/>
        <v>0x20</v>
      </c>
      <c r="F10" s="3" t="str">
        <f t="shared" si="0"/>
        <v>0x10</v>
      </c>
      <c r="G10" s="3" t="str">
        <f t="shared" si="0"/>
        <v>0x08</v>
      </c>
      <c r="H10" s="3" t="str">
        <f t="shared" si="0"/>
        <v>0x04</v>
      </c>
      <c r="I10" s="3" t="str">
        <f>"0x"&amp;DEC2HEX(2^I9,2)</f>
        <v>0x02</v>
      </c>
      <c r="J10" s="3" t="str">
        <f>"0x"&amp;DEC2HEX(2^J9,2)</f>
        <v>0x01</v>
      </c>
    </row>
    <row r="11" spans="1:11" x14ac:dyDescent="0.15">
      <c r="A11" s="3"/>
      <c r="B11" s="3"/>
      <c r="C11" s="3" t="s">
        <v>150</v>
      </c>
      <c r="D11" s="3" t="s">
        <v>149</v>
      </c>
      <c r="E11" s="3" t="s">
        <v>148</v>
      </c>
      <c r="F11" s="3" t="s">
        <v>147</v>
      </c>
      <c r="G11" s="3" t="s">
        <v>146</v>
      </c>
      <c r="H11" s="3" t="s">
        <v>144</v>
      </c>
      <c r="I11" s="3" t="s">
        <v>145</v>
      </c>
      <c r="J11" s="3" t="s">
        <v>143</v>
      </c>
    </row>
    <row r="12" spans="1:11" x14ac:dyDescent="0.15">
      <c r="A12" s="3" t="s">
        <v>166</v>
      </c>
      <c r="B12" s="3" t="s">
        <v>31</v>
      </c>
      <c r="C12" s="2" t="s">
        <v>53</v>
      </c>
      <c r="D12" s="2"/>
      <c r="E12" s="2"/>
      <c r="F12" s="2" t="s">
        <v>155</v>
      </c>
      <c r="G12" s="2" t="s">
        <v>52</v>
      </c>
      <c r="H12" s="2" t="s">
        <v>51</v>
      </c>
      <c r="I12" s="2" t="s">
        <v>142</v>
      </c>
      <c r="J12" s="2" t="s">
        <v>139</v>
      </c>
    </row>
    <row r="13" spans="1:11" x14ac:dyDescent="0.15">
      <c r="A13" s="3" t="s">
        <v>12</v>
      </c>
      <c r="B13" s="3" t="s">
        <v>32</v>
      </c>
      <c r="C13" s="2"/>
      <c r="D13" s="2"/>
      <c r="E13" s="2"/>
      <c r="F13" s="2" t="s">
        <v>56</v>
      </c>
      <c r="G13" s="2"/>
      <c r="H13" s="2"/>
      <c r="I13" s="2" t="s">
        <v>55</v>
      </c>
      <c r="J13" s="2" t="s">
        <v>54</v>
      </c>
    </row>
    <row r="14" spans="1:11" x14ac:dyDescent="0.15">
      <c r="A14" s="3" t="s">
        <v>13</v>
      </c>
      <c r="B14" s="3" t="s">
        <v>33</v>
      </c>
      <c r="C14" s="2" t="s">
        <v>160</v>
      </c>
      <c r="D14" s="2" t="s">
        <v>60</v>
      </c>
      <c r="E14" s="2" t="s">
        <v>58</v>
      </c>
      <c r="F14" s="2"/>
      <c r="G14" s="2"/>
      <c r="H14" s="2" t="s">
        <v>57</v>
      </c>
      <c r="I14" s="2" t="s">
        <v>158</v>
      </c>
      <c r="J14" s="2"/>
    </row>
    <row r="15" spans="1:11" x14ac:dyDescent="0.15">
      <c r="A15" s="3" t="s">
        <v>14</v>
      </c>
      <c r="B15" s="3" t="s">
        <v>34</v>
      </c>
      <c r="C15" s="2"/>
      <c r="D15" s="2" t="s">
        <v>65</v>
      </c>
      <c r="E15" s="2" t="s">
        <v>107</v>
      </c>
      <c r="F15" s="2" t="s">
        <v>63</v>
      </c>
      <c r="G15" s="2" t="s">
        <v>161</v>
      </c>
      <c r="H15" s="2" t="s">
        <v>62</v>
      </c>
      <c r="I15" s="2"/>
      <c r="J15" s="2" t="s">
        <v>59</v>
      </c>
    </row>
    <row r="16" spans="1:11" x14ac:dyDescent="0.15">
      <c r="A16" s="3" t="s">
        <v>15</v>
      </c>
      <c r="B16" s="3" t="s">
        <v>35</v>
      </c>
      <c r="C16" s="2"/>
      <c r="D16" s="2" t="s">
        <v>71</v>
      </c>
      <c r="E16" s="2" t="s">
        <v>70</v>
      </c>
      <c r="F16" s="2" t="s">
        <v>69</v>
      </c>
      <c r="G16" s="2" t="s">
        <v>68</v>
      </c>
      <c r="H16" s="2" t="s">
        <v>66</v>
      </c>
      <c r="I16" s="2" t="s">
        <v>64</v>
      </c>
      <c r="J16" s="2" t="s">
        <v>110</v>
      </c>
    </row>
    <row r="17" spans="1:10" x14ac:dyDescent="0.15">
      <c r="A17" s="3" t="s">
        <v>16</v>
      </c>
      <c r="B17" s="3" t="s">
        <v>36</v>
      </c>
      <c r="C17" s="2" t="s">
        <v>73</v>
      </c>
      <c r="D17" s="2"/>
      <c r="E17" s="2"/>
      <c r="F17" s="2" t="s">
        <v>167</v>
      </c>
      <c r="G17" s="2" t="s">
        <v>77</v>
      </c>
      <c r="H17" s="2" t="s">
        <v>72</v>
      </c>
      <c r="I17" s="2" t="s">
        <v>138</v>
      </c>
      <c r="J17" s="2" t="s">
        <v>140</v>
      </c>
    </row>
    <row r="18" spans="1:10" x14ac:dyDescent="0.15">
      <c r="A18" s="3" t="s">
        <v>17</v>
      </c>
      <c r="B18" s="3" t="s">
        <v>37</v>
      </c>
      <c r="C18" s="2"/>
      <c r="D18" s="2"/>
      <c r="E18" s="2"/>
      <c r="F18" s="2" t="s">
        <v>85</v>
      </c>
      <c r="G18" s="2"/>
      <c r="H18" s="2"/>
      <c r="I18" s="2" t="s">
        <v>74</v>
      </c>
      <c r="J18" s="2" t="s">
        <v>81</v>
      </c>
    </row>
    <row r="19" spans="1:10" x14ac:dyDescent="0.15">
      <c r="A19" s="3" t="s">
        <v>18</v>
      </c>
      <c r="B19" s="3" t="s">
        <v>38</v>
      </c>
      <c r="C19" s="2" t="s">
        <v>102</v>
      </c>
      <c r="D19" s="2" t="s">
        <v>99</v>
      </c>
      <c r="E19" s="2" t="s">
        <v>89</v>
      </c>
      <c r="F19" s="2"/>
      <c r="G19" s="2"/>
      <c r="H19" s="2" t="s">
        <v>87</v>
      </c>
      <c r="I19" s="2" t="s">
        <v>83</v>
      </c>
      <c r="J19" s="2"/>
    </row>
    <row r="20" spans="1:10" x14ac:dyDescent="0.15">
      <c r="A20" s="3" t="s">
        <v>19</v>
      </c>
      <c r="B20" s="3" t="s">
        <v>39</v>
      </c>
      <c r="C20" s="2"/>
      <c r="D20" s="2" t="s">
        <v>118</v>
      </c>
      <c r="E20" s="2" t="s">
        <v>106</v>
      </c>
      <c r="F20" s="2" t="s">
        <v>114</v>
      </c>
      <c r="G20" s="2" t="s">
        <v>163</v>
      </c>
      <c r="H20" s="2" t="s">
        <v>111</v>
      </c>
      <c r="I20" s="2" t="s">
        <v>96</v>
      </c>
      <c r="J20" s="2" t="s">
        <v>93</v>
      </c>
    </row>
    <row r="21" spans="1:10" x14ac:dyDescent="0.15">
      <c r="A21" s="3" t="s">
        <v>20</v>
      </c>
      <c r="B21" s="3" t="s">
        <v>40</v>
      </c>
      <c r="C21" s="2"/>
      <c r="D21" s="2" t="s">
        <v>133</v>
      </c>
      <c r="E21" s="2" t="s">
        <v>130</v>
      </c>
      <c r="F21" s="2" t="s">
        <v>127</v>
      </c>
      <c r="G21" s="2" t="s">
        <v>124</v>
      </c>
      <c r="H21" s="2" t="s">
        <v>121</v>
      </c>
      <c r="I21" s="2" t="s">
        <v>115</v>
      </c>
      <c r="J21" s="2" t="s">
        <v>109</v>
      </c>
    </row>
    <row r="22" spans="1:10" x14ac:dyDescent="0.15">
      <c r="A22" s="3" t="s">
        <v>21</v>
      </c>
      <c r="B22" s="3" t="s">
        <v>41</v>
      </c>
      <c r="C22" s="2" t="s">
        <v>153</v>
      </c>
      <c r="D22" s="2"/>
      <c r="E22" s="2"/>
      <c r="F22" s="2" t="s">
        <v>156</v>
      </c>
      <c r="G22" s="2" t="s">
        <v>78</v>
      </c>
      <c r="H22" s="2" t="s">
        <v>75</v>
      </c>
      <c r="I22" s="2" t="s">
        <v>152</v>
      </c>
      <c r="J22" s="2" t="s">
        <v>141</v>
      </c>
    </row>
    <row r="23" spans="1:10" x14ac:dyDescent="0.15">
      <c r="A23" s="3" t="s">
        <v>22</v>
      </c>
      <c r="B23" s="3" t="s">
        <v>42</v>
      </c>
      <c r="C23" s="2"/>
      <c r="D23" s="2"/>
      <c r="E23" s="2"/>
      <c r="F23" s="2" t="s">
        <v>157</v>
      </c>
      <c r="G23" s="2"/>
      <c r="H23" s="2"/>
      <c r="I23" s="2" t="s">
        <v>79</v>
      </c>
      <c r="J23" s="2" t="s">
        <v>154</v>
      </c>
    </row>
    <row r="24" spans="1:10" x14ac:dyDescent="0.15">
      <c r="A24" s="3" t="s">
        <v>23</v>
      </c>
      <c r="B24" s="3" t="s">
        <v>43</v>
      </c>
      <c r="C24" s="2" t="s">
        <v>103</v>
      </c>
      <c r="D24" s="2" t="s">
        <v>100</v>
      </c>
      <c r="E24" s="2" t="s">
        <v>90</v>
      </c>
      <c r="F24" s="2"/>
      <c r="G24" s="2"/>
      <c r="H24" s="2" t="s">
        <v>88</v>
      </c>
      <c r="I24" s="2" t="s">
        <v>159</v>
      </c>
      <c r="J24" s="2"/>
    </row>
    <row r="25" spans="1:10" x14ac:dyDescent="0.15">
      <c r="A25" s="3" t="s">
        <v>24</v>
      </c>
      <c r="B25" s="3" t="s">
        <v>44</v>
      </c>
      <c r="C25" s="2"/>
      <c r="D25" s="2" t="s">
        <v>119</v>
      </c>
      <c r="E25" s="2" t="s">
        <v>105</v>
      </c>
      <c r="F25" s="2" t="s">
        <v>165</v>
      </c>
      <c r="G25" s="2" t="s">
        <v>168</v>
      </c>
      <c r="H25" s="2" t="s">
        <v>112</v>
      </c>
      <c r="I25" s="2" t="s">
        <v>97</v>
      </c>
      <c r="J25" s="2" t="s">
        <v>94</v>
      </c>
    </row>
    <row r="26" spans="1:10" x14ac:dyDescent="0.15">
      <c r="A26" s="3" t="s">
        <v>25</v>
      </c>
      <c r="B26" s="3" t="s">
        <v>45</v>
      </c>
      <c r="C26" s="2"/>
      <c r="D26" s="2" t="s">
        <v>134</v>
      </c>
      <c r="E26" s="2" t="s">
        <v>131</v>
      </c>
      <c r="F26" s="2" t="s">
        <v>128</v>
      </c>
      <c r="G26" s="2" t="s">
        <v>125</v>
      </c>
      <c r="H26" s="2" t="s">
        <v>122</v>
      </c>
      <c r="I26" s="2" t="s">
        <v>116</v>
      </c>
      <c r="J26" s="2" t="s">
        <v>108</v>
      </c>
    </row>
    <row r="27" spans="1:10" x14ac:dyDescent="0.15">
      <c r="A27" s="3" t="s">
        <v>26</v>
      </c>
      <c r="B27" s="3" t="s">
        <v>46</v>
      </c>
      <c r="C27" s="2" t="s">
        <v>80</v>
      </c>
      <c r="D27" s="2"/>
      <c r="E27" s="2"/>
      <c r="F27" s="2"/>
      <c r="G27" s="2" t="s">
        <v>67</v>
      </c>
      <c r="H27" s="2" t="s">
        <v>76</v>
      </c>
      <c r="I27" s="2" t="s">
        <v>137</v>
      </c>
      <c r="J27" s="2" t="s">
        <v>136</v>
      </c>
    </row>
    <row r="28" spans="1:10" x14ac:dyDescent="0.15">
      <c r="A28" s="3" t="s">
        <v>27</v>
      </c>
      <c r="B28" s="3" t="s">
        <v>47</v>
      </c>
      <c r="C28" s="2"/>
      <c r="D28" s="2"/>
      <c r="E28" s="2"/>
      <c r="F28" s="2" t="s">
        <v>86</v>
      </c>
      <c r="G28" s="2"/>
      <c r="H28" s="2"/>
      <c r="I28" s="2" t="s">
        <v>84</v>
      </c>
      <c r="J28" s="2" t="s">
        <v>82</v>
      </c>
    </row>
    <row r="29" spans="1:10" x14ac:dyDescent="0.15">
      <c r="A29" s="3" t="s">
        <v>28</v>
      </c>
      <c r="B29" s="3" t="s">
        <v>48</v>
      </c>
      <c r="C29" s="2" t="s">
        <v>104</v>
      </c>
      <c r="D29" s="2" t="s">
        <v>101</v>
      </c>
      <c r="E29" s="2" t="s">
        <v>91</v>
      </c>
      <c r="F29" s="2"/>
      <c r="G29" s="2"/>
      <c r="H29" s="2" t="s">
        <v>151</v>
      </c>
      <c r="I29" s="2" t="s">
        <v>92</v>
      </c>
      <c r="J29" s="2"/>
    </row>
    <row r="30" spans="1:10" x14ac:dyDescent="0.15">
      <c r="A30" s="3" t="s">
        <v>29</v>
      </c>
      <c r="B30" s="3" t="s">
        <v>49</v>
      </c>
      <c r="C30" s="2"/>
      <c r="D30" s="2" t="s">
        <v>120</v>
      </c>
      <c r="E30" s="2" t="s">
        <v>61</v>
      </c>
      <c r="F30" s="2" t="s">
        <v>164</v>
      </c>
      <c r="G30" s="2" t="s">
        <v>162</v>
      </c>
      <c r="H30" s="2" t="s">
        <v>113</v>
      </c>
      <c r="I30" s="2" t="s">
        <v>98</v>
      </c>
      <c r="J30" s="2" t="s">
        <v>95</v>
      </c>
    </row>
    <row r="31" spans="1:10" x14ac:dyDescent="0.15">
      <c r="A31" s="3" t="s">
        <v>30</v>
      </c>
      <c r="B31" s="3" t="s">
        <v>50</v>
      </c>
      <c r="C31" s="2"/>
      <c r="D31" s="2"/>
      <c r="E31" s="2" t="s">
        <v>132</v>
      </c>
      <c r="F31" s="2" t="s">
        <v>129</v>
      </c>
      <c r="G31" s="2" t="s">
        <v>126</v>
      </c>
      <c r="H31" s="2" t="s">
        <v>135</v>
      </c>
      <c r="I31" s="2" t="s">
        <v>117</v>
      </c>
      <c r="J31" s="2" t="s">
        <v>123</v>
      </c>
    </row>
    <row r="33" spans="1:4" x14ac:dyDescent="0.15">
      <c r="A33" s="2">
        <v>0</v>
      </c>
      <c r="B33" s="2">
        <f>4095/6*A33</f>
        <v>0</v>
      </c>
      <c r="C33" s="2">
        <f>ROUND(B33,0)</f>
        <v>0</v>
      </c>
      <c r="D33" s="2" t="str">
        <f>"0x"&amp;DEC2HEX(C33,4)</f>
        <v>0x0000</v>
      </c>
    </row>
    <row r="34" spans="1:4" x14ac:dyDescent="0.15">
      <c r="A34" s="2">
        <v>1</v>
      </c>
      <c r="B34" s="2">
        <f t="shared" ref="B34:B39" si="1">4095/6*A34</f>
        <v>682.5</v>
      </c>
      <c r="C34" s="2">
        <f t="shared" ref="C34:C39" si="2">ROUND(B34,0)</f>
        <v>683</v>
      </c>
      <c r="D34" s="2" t="str">
        <f t="shared" ref="D34:D39" si="3">"0x"&amp;DEC2HEX(C34,4)</f>
        <v>0x02AB</v>
      </c>
    </row>
    <row r="35" spans="1:4" x14ac:dyDescent="0.15">
      <c r="A35" s="2">
        <v>2</v>
      </c>
      <c r="B35" s="2">
        <f t="shared" si="1"/>
        <v>1365</v>
      </c>
      <c r="C35" s="2">
        <f t="shared" si="2"/>
        <v>1365</v>
      </c>
      <c r="D35" s="2" t="str">
        <f t="shared" si="3"/>
        <v>0x0555</v>
      </c>
    </row>
    <row r="36" spans="1:4" x14ac:dyDescent="0.15">
      <c r="A36" s="2">
        <v>3</v>
      </c>
      <c r="B36" s="2">
        <f t="shared" si="1"/>
        <v>2047.5</v>
      </c>
      <c r="C36" s="2">
        <f t="shared" si="2"/>
        <v>2048</v>
      </c>
      <c r="D36" s="2" t="str">
        <f t="shared" si="3"/>
        <v>0x0800</v>
      </c>
    </row>
    <row r="37" spans="1:4" x14ac:dyDescent="0.15">
      <c r="A37" s="2">
        <v>4</v>
      </c>
      <c r="B37" s="2">
        <f t="shared" si="1"/>
        <v>2730</v>
      </c>
      <c r="C37" s="2">
        <f t="shared" si="2"/>
        <v>2730</v>
      </c>
      <c r="D37" s="2" t="str">
        <f t="shared" si="3"/>
        <v>0x0AAA</v>
      </c>
    </row>
    <row r="38" spans="1:4" x14ac:dyDescent="0.15">
      <c r="A38" s="2">
        <v>5</v>
      </c>
      <c r="B38" s="2">
        <f t="shared" si="1"/>
        <v>3412.5</v>
      </c>
      <c r="C38" s="2">
        <f t="shared" si="2"/>
        <v>3413</v>
      </c>
      <c r="D38" s="2" t="str">
        <f t="shared" si="3"/>
        <v>0x0D55</v>
      </c>
    </row>
    <row r="39" spans="1:4" x14ac:dyDescent="0.15">
      <c r="A39" s="2">
        <v>6</v>
      </c>
      <c r="B39" s="2">
        <f t="shared" si="1"/>
        <v>4095</v>
      </c>
      <c r="C39" s="2">
        <f t="shared" si="2"/>
        <v>4095</v>
      </c>
      <c r="D39" s="2" t="str">
        <f t="shared" si="3"/>
        <v>0x0FFF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2024-08-22T14:58:32Z</dcterms:modified>
</cp:coreProperties>
</file>