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重要文件\科技资料\excel小工具\"/>
    </mc:Choice>
  </mc:AlternateContent>
  <bookViews>
    <workbookView xWindow="0" yWindow="0" windowWidth="28800" windowHeight="14235"/>
  </bookViews>
  <sheets>
    <sheet name="热敏电阻计算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I17" i="1"/>
  <c r="J17" i="1" s="1"/>
  <c r="H18" i="1"/>
  <c r="J18" i="1" s="1"/>
  <c r="I18" i="1"/>
  <c r="H19" i="1"/>
  <c r="I19" i="1"/>
  <c r="J19" i="1" s="1"/>
  <c r="H20" i="1"/>
  <c r="I20" i="1"/>
  <c r="J20" i="1"/>
  <c r="H21" i="1"/>
  <c r="I21" i="1"/>
  <c r="J21" i="1" s="1"/>
  <c r="H22" i="1"/>
  <c r="J22" i="1" s="1"/>
  <c r="I22" i="1"/>
  <c r="H23" i="1"/>
  <c r="I23" i="1"/>
  <c r="J23" i="1" s="1"/>
  <c r="H24" i="1"/>
  <c r="I24" i="1"/>
  <c r="J24" i="1"/>
  <c r="H25" i="1"/>
  <c r="I25" i="1"/>
  <c r="J25" i="1" s="1"/>
  <c r="H26" i="1"/>
  <c r="J26" i="1" s="1"/>
  <c r="I26" i="1"/>
  <c r="H27" i="1"/>
  <c r="I27" i="1"/>
  <c r="J27" i="1" s="1"/>
  <c r="H28" i="1"/>
  <c r="I28" i="1"/>
  <c r="J28" i="1"/>
  <c r="H29" i="1"/>
  <c r="I29" i="1"/>
  <c r="J29" i="1" s="1"/>
  <c r="H30" i="1"/>
  <c r="J30" i="1" s="1"/>
  <c r="I30" i="1"/>
  <c r="H31" i="1"/>
  <c r="I31" i="1"/>
  <c r="J31" i="1" s="1"/>
  <c r="H32" i="1"/>
  <c r="I32" i="1"/>
  <c r="J32" i="1"/>
  <c r="H33" i="1"/>
  <c r="I33" i="1"/>
  <c r="J33" i="1" s="1"/>
  <c r="H34" i="1"/>
  <c r="J34" i="1" s="1"/>
  <c r="I34" i="1"/>
  <c r="H35" i="1"/>
  <c r="I35" i="1"/>
  <c r="J35" i="1" s="1"/>
  <c r="H36" i="1"/>
  <c r="I36" i="1"/>
  <c r="J36" i="1"/>
  <c r="H37" i="1"/>
  <c r="I37" i="1"/>
  <c r="J37" i="1" s="1"/>
  <c r="H38" i="1"/>
  <c r="J38" i="1" s="1"/>
  <c r="I38" i="1"/>
  <c r="H39" i="1"/>
  <c r="I39" i="1"/>
  <c r="J39" i="1" s="1"/>
  <c r="K3" i="1" l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3" i="1"/>
  <c r="D37" i="1" l="1"/>
  <c r="F37" i="1" s="1"/>
  <c r="G37" i="1" s="1"/>
  <c r="D38" i="1"/>
  <c r="F38" i="1" s="1"/>
  <c r="G38" i="1" s="1"/>
  <c r="D39" i="1"/>
  <c r="F39" i="1" s="1"/>
  <c r="G39" i="1" s="1"/>
  <c r="E38" i="1" l="1"/>
  <c r="E37" i="1"/>
  <c r="E39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2" i="1"/>
  <c r="F35" i="1" l="1"/>
  <c r="G35" i="1" s="1"/>
  <c r="E35" i="1"/>
  <c r="F33" i="1"/>
  <c r="G33" i="1" s="1"/>
  <c r="E33" i="1"/>
  <c r="F29" i="1"/>
  <c r="G29" i="1" s="1"/>
  <c r="E29" i="1"/>
  <c r="F25" i="1"/>
  <c r="G25" i="1" s="1"/>
  <c r="E25" i="1"/>
  <c r="F21" i="1"/>
  <c r="G21" i="1" s="1"/>
  <c r="E21" i="1"/>
  <c r="F17" i="1"/>
  <c r="G17" i="1" s="1"/>
  <c r="E17" i="1"/>
  <c r="F13" i="1"/>
  <c r="G13" i="1" s="1"/>
  <c r="E13" i="1"/>
  <c r="F9" i="1"/>
  <c r="G9" i="1" s="1"/>
  <c r="E9" i="1"/>
  <c r="F5" i="1"/>
  <c r="G5" i="1" s="1"/>
  <c r="E5" i="1"/>
  <c r="F36" i="1"/>
  <c r="G36" i="1" s="1"/>
  <c r="E36" i="1"/>
  <c r="F32" i="1"/>
  <c r="G32" i="1" s="1"/>
  <c r="E32" i="1"/>
  <c r="F28" i="1"/>
  <c r="G28" i="1" s="1"/>
  <c r="E28" i="1"/>
  <c r="F24" i="1"/>
  <c r="G24" i="1" s="1"/>
  <c r="E24" i="1"/>
  <c r="F20" i="1"/>
  <c r="G20" i="1" s="1"/>
  <c r="E20" i="1"/>
  <c r="F16" i="1"/>
  <c r="G16" i="1" s="1"/>
  <c r="E16" i="1"/>
  <c r="F12" i="1"/>
  <c r="G12" i="1" s="1"/>
  <c r="E12" i="1"/>
  <c r="F8" i="1"/>
  <c r="G8" i="1" s="1"/>
  <c r="E8" i="1"/>
  <c r="F4" i="1"/>
  <c r="G4" i="1" s="1"/>
  <c r="E4" i="1"/>
  <c r="F31" i="1"/>
  <c r="G31" i="1" s="1"/>
  <c r="E31" i="1"/>
  <c r="F23" i="1"/>
  <c r="G23" i="1" s="1"/>
  <c r="E23" i="1"/>
  <c r="F19" i="1"/>
  <c r="G19" i="1" s="1"/>
  <c r="E19" i="1"/>
  <c r="F15" i="1"/>
  <c r="G15" i="1" s="1"/>
  <c r="E15" i="1"/>
  <c r="F11" i="1"/>
  <c r="G11" i="1" s="1"/>
  <c r="E11" i="1"/>
  <c r="F7" i="1"/>
  <c r="G7" i="1" s="1"/>
  <c r="E7" i="1"/>
  <c r="F3" i="1"/>
  <c r="G3" i="1" s="1"/>
  <c r="E3" i="1"/>
  <c r="F27" i="1"/>
  <c r="G27" i="1" s="1"/>
  <c r="E27" i="1"/>
  <c r="F34" i="1"/>
  <c r="G34" i="1" s="1"/>
  <c r="E34" i="1"/>
  <c r="F30" i="1"/>
  <c r="G30" i="1" s="1"/>
  <c r="E30" i="1"/>
  <c r="F26" i="1"/>
  <c r="G26" i="1" s="1"/>
  <c r="E26" i="1"/>
  <c r="F22" i="1"/>
  <c r="G22" i="1" s="1"/>
  <c r="E22" i="1"/>
  <c r="F18" i="1"/>
  <c r="G18" i="1" s="1"/>
  <c r="E18" i="1"/>
  <c r="F14" i="1"/>
  <c r="G14" i="1" s="1"/>
  <c r="H14" i="1" s="1"/>
  <c r="J14" i="1" s="1"/>
  <c r="E14" i="1"/>
  <c r="F10" i="1"/>
  <c r="G10" i="1" s="1"/>
  <c r="H10" i="1" s="1"/>
  <c r="J10" i="1" s="1"/>
  <c r="E10" i="1"/>
  <c r="F6" i="1"/>
  <c r="G6" i="1" s="1"/>
  <c r="H6" i="1" s="1"/>
  <c r="J6" i="1" s="1"/>
  <c r="E6" i="1"/>
  <c r="F2" i="1"/>
  <c r="G2" i="1" s="1"/>
  <c r="H3" i="1" s="1"/>
  <c r="J3" i="1" s="1"/>
  <c r="E2" i="1"/>
  <c r="H7" i="1" l="1"/>
  <c r="J7" i="1" s="1"/>
  <c r="H15" i="1"/>
  <c r="J15" i="1" s="1"/>
  <c r="H4" i="1"/>
  <c r="J4" i="1" s="1"/>
  <c r="H12" i="1"/>
  <c r="J12" i="1" s="1"/>
  <c r="H9" i="1"/>
  <c r="J9" i="1" s="1"/>
  <c r="K5" i="1"/>
  <c r="H11" i="1"/>
  <c r="J11" i="1" s="1"/>
  <c r="H8" i="1"/>
  <c r="J8" i="1" s="1"/>
  <c r="H16" i="1"/>
  <c r="J16" i="1" s="1"/>
  <c r="H5" i="1"/>
  <c r="J5" i="1" s="1"/>
  <c r="H13" i="1"/>
  <c r="J13" i="1" s="1"/>
</calcChain>
</file>

<file path=xl/sharedStrings.xml><?xml version="1.0" encoding="utf-8"?>
<sst xmlns="http://schemas.openxmlformats.org/spreadsheetml/2006/main" count="11" uniqueCount="11">
  <si>
    <t>Temperature</t>
    <phoneticPr fontId="1" type="noConversion"/>
  </si>
  <si>
    <t>Rt_MF58_10K_B=3950</t>
    <phoneticPr fontId="1" type="noConversion"/>
  </si>
  <si>
    <t>R</t>
    <phoneticPr fontId="1" type="noConversion"/>
  </si>
  <si>
    <t>Voltage_Percent</t>
    <phoneticPr fontId="1" type="noConversion"/>
  </si>
  <si>
    <t>ADC_Value</t>
    <phoneticPr fontId="1" type="noConversion"/>
  </si>
  <si>
    <t>ADC_Value_DEC</t>
    <phoneticPr fontId="1" type="noConversion"/>
  </si>
  <si>
    <t>Sample</t>
    <phoneticPr fontId="1" type="noConversion"/>
  </si>
  <si>
    <t>△Sample</t>
    <phoneticPr fontId="1" type="noConversion"/>
  </si>
  <si>
    <t>△Temperature</t>
    <phoneticPr fontId="1" type="noConversion"/>
  </si>
  <si>
    <t>有效区间</t>
    <phoneticPr fontId="1" type="noConversion"/>
  </si>
  <si>
    <t>有效百分比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</si>
</sst>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000000000%"/>
  </numFmts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10" fontId="0" fillId="0" borderId="0" xfId="0" applyNumberForma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热敏电阻计算!$B$1</c:f>
              <c:strCache>
                <c:ptCount val="1"/>
                <c:pt idx="0">
                  <c:v>Rt_MF58_10K_B=3950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热敏电阻计算!$A$2:$A$39</c:f>
              <c:numCache>
                <c:formatCode>General</c:formatCode>
                <c:ptCount val="38"/>
                <c:pt idx="0">
                  <c:v>-35</c:v>
                </c:pt>
                <c:pt idx="1">
                  <c:v>-30</c:v>
                </c:pt>
                <c:pt idx="2">
                  <c:v>-25</c:v>
                </c:pt>
                <c:pt idx="3">
                  <c:v>-20</c:v>
                </c:pt>
                <c:pt idx="4">
                  <c:v>-15</c:v>
                </c:pt>
                <c:pt idx="5">
                  <c:v>-10</c:v>
                </c:pt>
                <c:pt idx="6">
                  <c:v>-5</c:v>
                </c:pt>
                <c:pt idx="7">
                  <c:v>0</c:v>
                </c:pt>
                <c:pt idx="8">
                  <c:v>5</c:v>
                </c:pt>
                <c:pt idx="9">
                  <c:v>10</c:v>
                </c:pt>
                <c:pt idx="10">
                  <c:v>15</c:v>
                </c:pt>
                <c:pt idx="11">
                  <c:v>20</c:v>
                </c:pt>
                <c:pt idx="12">
                  <c:v>25</c:v>
                </c:pt>
                <c:pt idx="13">
                  <c:v>30</c:v>
                </c:pt>
                <c:pt idx="14">
                  <c:v>35</c:v>
                </c:pt>
                <c:pt idx="15">
                  <c:v>40</c:v>
                </c:pt>
                <c:pt idx="16">
                  <c:v>45</c:v>
                </c:pt>
                <c:pt idx="17">
                  <c:v>50</c:v>
                </c:pt>
                <c:pt idx="18">
                  <c:v>55</c:v>
                </c:pt>
                <c:pt idx="19">
                  <c:v>60</c:v>
                </c:pt>
                <c:pt idx="20">
                  <c:v>65</c:v>
                </c:pt>
                <c:pt idx="21">
                  <c:v>70</c:v>
                </c:pt>
                <c:pt idx="22">
                  <c:v>75</c:v>
                </c:pt>
                <c:pt idx="23">
                  <c:v>80</c:v>
                </c:pt>
                <c:pt idx="24">
                  <c:v>85</c:v>
                </c:pt>
                <c:pt idx="25">
                  <c:v>90</c:v>
                </c:pt>
                <c:pt idx="26">
                  <c:v>95</c:v>
                </c:pt>
                <c:pt idx="27">
                  <c:v>100</c:v>
                </c:pt>
                <c:pt idx="28">
                  <c:v>105</c:v>
                </c:pt>
                <c:pt idx="29">
                  <c:v>110</c:v>
                </c:pt>
                <c:pt idx="30">
                  <c:v>115</c:v>
                </c:pt>
                <c:pt idx="31">
                  <c:v>120</c:v>
                </c:pt>
                <c:pt idx="32">
                  <c:v>125</c:v>
                </c:pt>
                <c:pt idx="33">
                  <c:v>130</c:v>
                </c:pt>
                <c:pt idx="34">
                  <c:v>135</c:v>
                </c:pt>
                <c:pt idx="35">
                  <c:v>140</c:v>
                </c:pt>
                <c:pt idx="36">
                  <c:v>145</c:v>
                </c:pt>
                <c:pt idx="37">
                  <c:v>150</c:v>
                </c:pt>
              </c:numCache>
            </c:numRef>
          </c:cat>
          <c:val>
            <c:numRef>
              <c:f>热敏电阻计算!$B$2:$B$39</c:f>
              <c:numCache>
                <c:formatCode>General</c:formatCode>
                <c:ptCount val="38"/>
                <c:pt idx="0">
                  <c:v>174.6</c:v>
                </c:pt>
                <c:pt idx="1">
                  <c:v>134.47</c:v>
                </c:pt>
                <c:pt idx="2">
                  <c:v>104.21</c:v>
                </c:pt>
                <c:pt idx="3">
                  <c:v>81.45</c:v>
                </c:pt>
                <c:pt idx="4">
                  <c:v>63.55</c:v>
                </c:pt>
                <c:pt idx="5">
                  <c:v>49.2</c:v>
                </c:pt>
                <c:pt idx="6">
                  <c:v>39.07</c:v>
                </c:pt>
                <c:pt idx="7">
                  <c:v>31.21</c:v>
                </c:pt>
                <c:pt idx="8">
                  <c:v>24.64</c:v>
                </c:pt>
                <c:pt idx="9">
                  <c:v>19.689</c:v>
                </c:pt>
                <c:pt idx="10">
                  <c:v>15.864000000000001</c:v>
                </c:pt>
                <c:pt idx="11">
                  <c:v>12.653</c:v>
                </c:pt>
                <c:pt idx="12">
                  <c:v>10</c:v>
                </c:pt>
                <c:pt idx="13">
                  <c:v>8.0869999999999997</c:v>
                </c:pt>
                <c:pt idx="14">
                  <c:v>6.5659999999999998</c:v>
                </c:pt>
                <c:pt idx="15">
                  <c:v>5.2990000000000004</c:v>
                </c:pt>
                <c:pt idx="16">
                  <c:v>4.3689999999999998</c:v>
                </c:pt>
                <c:pt idx="17">
                  <c:v>3.5880000000000001</c:v>
                </c:pt>
                <c:pt idx="18">
                  <c:v>2.9750000000000001</c:v>
                </c:pt>
                <c:pt idx="19">
                  <c:v>2.4820000000000002</c:v>
                </c:pt>
                <c:pt idx="20">
                  <c:v>2.0699999999999998</c:v>
                </c:pt>
                <c:pt idx="21">
                  <c:v>1.7484999999999999</c:v>
                </c:pt>
                <c:pt idx="22">
                  <c:v>1.4767999999999999</c:v>
                </c:pt>
                <c:pt idx="23">
                  <c:v>1.2314000000000001</c:v>
                </c:pt>
                <c:pt idx="24">
                  <c:v>1.0444</c:v>
                </c:pt>
                <c:pt idx="25">
                  <c:v>0.89</c:v>
                </c:pt>
                <c:pt idx="26">
                  <c:v>0.75580000000000003</c:v>
                </c:pt>
                <c:pt idx="27">
                  <c:v>0.6502</c:v>
                </c:pt>
                <c:pt idx="28">
                  <c:v>0.55969999999999998</c:v>
                </c:pt>
                <c:pt idx="29">
                  <c:v>0.48180000000000001</c:v>
                </c:pt>
                <c:pt idx="30">
                  <c:v>0.4153</c:v>
                </c:pt>
                <c:pt idx="31">
                  <c:v>0.36309999999999998</c:v>
                </c:pt>
                <c:pt idx="32">
                  <c:v>0.31369999999999998</c:v>
                </c:pt>
                <c:pt idx="33">
                  <c:v>0.27379999999999999</c:v>
                </c:pt>
                <c:pt idx="34">
                  <c:v>0.24</c:v>
                </c:pt>
                <c:pt idx="35">
                  <c:v>0.2117</c:v>
                </c:pt>
                <c:pt idx="36">
                  <c:v>0.18629999999999999</c:v>
                </c:pt>
                <c:pt idx="37">
                  <c:v>0.16370000000000001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9953632"/>
        <c:axId val="2129952544"/>
      </c:lineChart>
      <c:catAx>
        <c:axId val="212995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129952544"/>
        <c:crosses val="autoZero"/>
        <c:auto val="1"/>
        <c:lblAlgn val="ctr"/>
        <c:lblOffset val="100"/>
        <c:noMultiLvlLbl val="0"/>
      </c:catAx>
      <c:valAx>
        <c:axId val="2129952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129953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热敏电阻计算!$F$1</c:f>
              <c:strCache>
                <c:ptCount val="1"/>
                <c:pt idx="0">
                  <c:v>ADC_Value_DEC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热敏电阻计算!$A$2:$A$39</c:f>
              <c:numCache>
                <c:formatCode>General</c:formatCode>
                <c:ptCount val="38"/>
                <c:pt idx="0">
                  <c:v>-35</c:v>
                </c:pt>
                <c:pt idx="1">
                  <c:v>-30</c:v>
                </c:pt>
                <c:pt idx="2">
                  <c:v>-25</c:v>
                </c:pt>
                <c:pt idx="3">
                  <c:v>-20</c:v>
                </c:pt>
                <c:pt idx="4">
                  <c:v>-15</c:v>
                </c:pt>
                <c:pt idx="5">
                  <c:v>-10</c:v>
                </c:pt>
                <c:pt idx="6">
                  <c:v>-5</c:v>
                </c:pt>
                <c:pt idx="7">
                  <c:v>0</c:v>
                </c:pt>
                <c:pt idx="8">
                  <c:v>5</c:v>
                </c:pt>
                <c:pt idx="9">
                  <c:v>10</c:v>
                </c:pt>
                <c:pt idx="10">
                  <c:v>15</c:v>
                </c:pt>
                <c:pt idx="11">
                  <c:v>20</c:v>
                </c:pt>
                <c:pt idx="12">
                  <c:v>25</c:v>
                </c:pt>
                <c:pt idx="13">
                  <c:v>30</c:v>
                </c:pt>
                <c:pt idx="14">
                  <c:v>35</c:v>
                </c:pt>
                <c:pt idx="15">
                  <c:v>40</c:v>
                </c:pt>
                <c:pt idx="16">
                  <c:v>45</c:v>
                </c:pt>
                <c:pt idx="17">
                  <c:v>50</c:v>
                </c:pt>
                <c:pt idx="18">
                  <c:v>55</c:v>
                </c:pt>
                <c:pt idx="19">
                  <c:v>60</c:v>
                </c:pt>
                <c:pt idx="20">
                  <c:v>65</c:v>
                </c:pt>
                <c:pt idx="21">
                  <c:v>70</c:v>
                </c:pt>
                <c:pt idx="22">
                  <c:v>75</c:v>
                </c:pt>
                <c:pt idx="23">
                  <c:v>80</c:v>
                </c:pt>
                <c:pt idx="24">
                  <c:v>85</c:v>
                </c:pt>
                <c:pt idx="25">
                  <c:v>90</c:v>
                </c:pt>
                <c:pt idx="26">
                  <c:v>95</c:v>
                </c:pt>
                <c:pt idx="27">
                  <c:v>100</c:v>
                </c:pt>
                <c:pt idx="28">
                  <c:v>105</c:v>
                </c:pt>
                <c:pt idx="29">
                  <c:v>110</c:v>
                </c:pt>
                <c:pt idx="30">
                  <c:v>115</c:v>
                </c:pt>
                <c:pt idx="31">
                  <c:v>120</c:v>
                </c:pt>
                <c:pt idx="32">
                  <c:v>125</c:v>
                </c:pt>
                <c:pt idx="33">
                  <c:v>130</c:v>
                </c:pt>
                <c:pt idx="34">
                  <c:v>135</c:v>
                </c:pt>
                <c:pt idx="35">
                  <c:v>140</c:v>
                </c:pt>
                <c:pt idx="36">
                  <c:v>145</c:v>
                </c:pt>
                <c:pt idx="37">
                  <c:v>150</c:v>
                </c:pt>
              </c:numCache>
            </c:numRef>
          </c:cat>
          <c:val>
            <c:numRef>
              <c:f>热敏电阻计算!$F$2:$F$39</c:f>
              <c:numCache>
                <c:formatCode>General</c:formatCode>
                <c:ptCount val="38"/>
                <c:pt idx="0">
                  <c:v>227.96081923419413</c:v>
                </c:pt>
                <c:pt idx="1">
                  <c:v>277.55190545888223</c:v>
                </c:pt>
                <c:pt idx="2">
                  <c:v>332.01478503339604</c:v>
                </c:pt>
                <c:pt idx="3">
                  <c:v>389.50171167744395</c:v>
                </c:pt>
                <c:pt idx="4">
                  <c:v>450.90268604139146</c:v>
                </c:pt>
                <c:pt idx="5">
                  <c:v>516.12903225806451</c:v>
                </c:pt>
                <c:pt idx="6">
                  <c:v>574.82878634781639</c:v>
                </c:pt>
                <c:pt idx="7">
                  <c:v>630.46422854328273</c:v>
                </c:pt>
                <c:pt idx="8">
                  <c:v>685.95927116827443</c:v>
                </c:pt>
                <c:pt idx="9">
                  <c:v>734.692706165966</c:v>
                </c:pt>
                <c:pt idx="10">
                  <c:v>777.35940726345189</c:v>
                </c:pt>
                <c:pt idx="11">
                  <c:v>817.19949563468629</c:v>
                </c:pt>
                <c:pt idx="12">
                  <c:v>853.33333333333337</c:v>
                </c:pt>
                <c:pt idx="13">
                  <c:v>881.43646599066915</c:v>
                </c:pt>
                <c:pt idx="14">
                  <c:v>905.13736166601836</c:v>
                </c:pt>
                <c:pt idx="15">
                  <c:v>925.87569395468279</c:v>
                </c:pt>
                <c:pt idx="16">
                  <c:v>941.71310857289996</c:v>
                </c:pt>
                <c:pt idx="17">
                  <c:v>955.43778457863698</c:v>
                </c:pt>
                <c:pt idx="18">
                  <c:v>966.49362907031616</c:v>
                </c:pt>
                <c:pt idx="19">
                  <c:v>975.57257726458602</c:v>
                </c:pt>
                <c:pt idx="20">
                  <c:v>983.29172268100638</c:v>
                </c:pt>
                <c:pt idx="21">
                  <c:v>989.40065895629823</c:v>
                </c:pt>
                <c:pt idx="22">
                  <c:v>994.62282037733507</c:v>
                </c:pt>
                <c:pt idx="23">
                  <c:v>999.38709463336932</c:v>
                </c:pt>
                <c:pt idx="24">
                  <c:v>1003.0483265549208</c:v>
                </c:pt>
                <c:pt idx="25">
                  <c:v>1006.0915700530556</c:v>
                </c:pt>
                <c:pt idx="26">
                  <c:v>1008.7517091642728</c:v>
                </c:pt>
                <c:pt idx="27">
                  <c:v>1010.8548436136482</c:v>
                </c:pt>
                <c:pt idx="28">
                  <c:v>1012.6642365362136</c:v>
                </c:pt>
                <c:pt idx="29">
                  <c:v>1014.2269095000574</c:v>
                </c:pt>
                <c:pt idx="30">
                  <c:v>1015.5647194403286</c:v>
                </c:pt>
                <c:pt idx="31">
                  <c:v>1016.617324985952</c:v>
                </c:pt>
                <c:pt idx="32">
                  <c:v>1017.6154804754968</c:v>
                </c:pt>
                <c:pt idx="33">
                  <c:v>1018.4231150221387</c:v>
                </c:pt>
                <c:pt idx="34">
                  <c:v>1019.108280254777</c:v>
                </c:pt>
                <c:pt idx="35">
                  <c:v>1019.6826636023078</c:v>
                </c:pt>
                <c:pt idx="36">
                  <c:v>1020.1987394966354</c:v>
                </c:pt>
                <c:pt idx="37">
                  <c:v>1020.6583645145793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9944384"/>
        <c:axId val="2129946016"/>
      </c:lineChart>
      <c:catAx>
        <c:axId val="2129944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129946016"/>
        <c:crosses val="autoZero"/>
        <c:auto val="1"/>
        <c:lblAlgn val="ctr"/>
        <c:lblOffset val="100"/>
        <c:noMultiLvlLbl val="0"/>
      </c:catAx>
      <c:valAx>
        <c:axId val="2129946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129944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685799</xdr:colOff>
      <xdr:row>2</xdr:row>
      <xdr:rowOff>0</xdr:rowOff>
    </xdr:from>
    <xdr:to>
      <xdr:col>22</xdr:col>
      <xdr:colOff>685798</xdr:colOff>
      <xdr:row>19</xdr:row>
      <xdr:rowOff>171449</xdr:rowOff>
    </xdr:to>
    <xdr:graphicFrame macro="">
      <xdr:nvGraphicFramePr>
        <xdr:cNvPr id="6" name="图表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20</xdr:row>
      <xdr:rowOff>0</xdr:rowOff>
    </xdr:from>
    <xdr:to>
      <xdr:col>22</xdr:col>
      <xdr:colOff>685799</xdr:colOff>
      <xdr:row>41</xdr:row>
      <xdr:rowOff>0</xdr:rowOff>
    </xdr:to>
    <xdr:graphicFrame macro="">
      <xdr:nvGraphicFramePr>
        <xdr:cNvPr id="10" name="图表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Normal="100" workbookViewId="0"/>
  </sheetViews>
  <sheetFormatPr defaultRowHeight="13.5" x14ac:dyDescent="0.15"/>
  <cols>
    <col min="1" max="1" width="15.375" style="2" customWidth="1"/>
    <col min="2" max="2" width="19.75" style="2" customWidth="1"/>
    <col min="3" max="3" width="9" style="2"/>
    <col min="4" max="4" width="20.625" style="1" customWidth="1"/>
    <col min="5" max="5" width="11.125" style="2" customWidth="1"/>
    <col min="6" max="6" width="16.25" style="2" customWidth="1"/>
    <col min="7" max="8" width="9" style="2"/>
    <col min="9" max="9" width="15.125" style="2" customWidth="1"/>
    <col min="10" max="10" width="9" style="2"/>
    <col min="11" max="11" width="9" style="2" customWidth="1"/>
    <col min="12" max="16384" width="9" style="2"/>
  </cols>
  <sheetData>
    <row r="1" spans="1:1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11" x14ac:dyDescent="0.15">
      <c r="A2" s="2">
        <v>-35</v>
      </c>
      <c r="B2" s="2">
        <v>174.6</v>
      </c>
      <c r="C2" s="2">
        <v>50</v>
      </c>
      <c r="D2" s="1">
        <f>C2/(B2+C2)</f>
        <v>0.22261798753339271</v>
      </c>
      <c r="E2" s="2" t="str">
        <f>DEC2HEX(D2*1024)</f>
        <v>E3</v>
      </c>
      <c r="F2" s="2">
        <f>D2*1024</f>
        <v>227.96081923419413</v>
      </c>
      <c r="G2" s="2">
        <f>ROUND(F2,0)</f>
        <v>228</v>
      </c>
      <c r="K2" s="2" t="s">
        <v>9</v>
      </c>
    </row>
    <row r="3" spans="1:11" x14ac:dyDescent="0.15">
      <c r="A3" s="2">
        <v>-30</v>
      </c>
      <c r="B3" s="2">
        <v>134.47</v>
      </c>
      <c r="C3" s="2">
        <v>50</v>
      </c>
      <c r="D3" s="1">
        <f t="shared" ref="D3:D39" si="0">C3/(B3+C3)</f>
        <v>0.27104678267468968</v>
      </c>
      <c r="E3" s="2" t="str">
        <f t="shared" ref="E3:E39" si="1">DEC2HEX(D3*1024)</f>
        <v>115</v>
      </c>
      <c r="F3" s="2">
        <f t="shared" ref="F3:F39" si="2">D3*1024</f>
        <v>277.55190545888223</v>
      </c>
      <c r="G3" s="2">
        <f t="shared" ref="G3:G39" si="3">ROUND(F3,0)</f>
        <v>278</v>
      </c>
      <c r="H3" s="2">
        <f>G3-G2</f>
        <v>50</v>
      </c>
      <c r="I3" s="2">
        <f>A3-A2</f>
        <v>5</v>
      </c>
      <c r="J3" s="2">
        <f>ROUND(I3/H3*100000,0)</f>
        <v>10000</v>
      </c>
      <c r="K3" s="2">
        <f>G16-G2</f>
        <v>677</v>
      </c>
    </row>
    <row r="4" spans="1:11" x14ac:dyDescent="0.15">
      <c r="A4" s="2">
        <v>-25</v>
      </c>
      <c r="B4" s="2">
        <v>104.21</v>
      </c>
      <c r="C4" s="2">
        <v>50</v>
      </c>
      <c r="D4" s="1">
        <f t="shared" si="0"/>
        <v>0.32423318850917582</v>
      </c>
      <c r="E4" s="2" t="str">
        <f t="shared" si="1"/>
        <v>14C</v>
      </c>
      <c r="F4" s="2">
        <f t="shared" si="2"/>
        <v>332.01478503339604</v>
      </c>
      <c r="G4" s="2">
        <f t="shared" si="3"/>
        <v>332</v>
      </c>
      <c r="H4" s="2">
        <f t="shared" ref="H4:H16" si="4">G4-G3</f>
        <v>54</v>
      </c>
      <c r="I4" s="2">
        <f t="shared" ref="I4:I16" si="5">A4-A3</f>
        <v>5</v>
      </c>
      <c r="J4" s="2">
        <f t="shared" ref="J4:J16" si="6">ROUND(I4/H4*100000,0)</f>
        <v>9259</v>
      </c>
      <c r="K4" s="2" t="s">
        <v>10</v>
      </c>
    </row>
    <row r="5" spans="1:11" x14ac:dyDescent="0.15">
      <c r="A5" s="2">
        <v>-20</v>
      </c>
      <c r="B5" s="2">
        <v>81.45</v>
      </c>
      <c r="C5" s="2">
        <v>50</v>
      </c>
      <c r="D5" s="1">
        <f t="shared" si="0"/>
        <v>0.38037276531000386</v>
      </c>
      <c r="E5" s="2" t="str">
        <f t="shared" si="1"/>
        <v>185</v>
      </c>
      <c r="F5" s="2">
        <f t="shared" si="2"/>
        <v>389.50171167744395</v>
      </c>
      <c r="G5" s="2">
        <f t="shared" si="3"/>
        <v>390</v>
      </c>
      <c r="H5" s="2">
        <f t="shared" si="4"/>
        <v>58</v>
      </c>
      <c r="I5" s="2">
        <f t="shared" si="5"/>
        <v>5</v>
      </c>
      <c r="J5" s="2">
        <f t="shared" si="6"/>
        <v>8621</v>
      </c>
      <c r="K5" s="3">
        <f>K3/1024</f>
        <v>0.6611328125</v>
      </c>
    </row>
    <row r="6" spans="1:11" x14ac:dyDescent="0.15">
      <c r="A6" s="2">
        <v>-15</v>
      </c>
      <c r="B6" s="2">
        <v>63.55</v>
      </c>
      <c r="C6" s="2">
        <v>50</v>
      </c>
      <c r="D6" s="1">
        <f t="shared" si="0"/>
        <v>0.44033465433729635</v>
      </c>
      <c r="E6" s="2" t="str">
        <f t="shared" si="1"/>
        <v>1C2</v>
      </c>
      <c r="F6" s="2">
        <f t="shared" si="2"/>
        <v>450.90268604139146</v>
      </c>
      <c r="G6" s="2">
        <f t="shared" si="3"/>
        <v>451</v>
      </c>
      <c r="H6" s="2">
        <f t="shared" si="4"/>
        <v>61</v>
      </c>
      <c r="I6" s="2">
        <f t="shared" si="5"/>
        <v>5</v>
      </c>
      <c r="J6" s="2">
        <f t="shared" si="6"/>
        <v>8197</v>
      </c>
    </row>
    <row r="7" spans="1:11" x14ac:dyDescent="0.15">
      <c r="A7" s="2">
        <v>-10</v>
      </c>
      <c r="B7" s="2">
        <v>49.2</v>
      </c>
      <c r="C7" s="2">
        <v>50</v>
      </c>
      <c r="D7" s="1">
        <f t="shared" si="0"/>
        <v>0.50403225806451613</v>
      </c>
      <c r="E7" s="2" t="str">
        <f t="shared" si="1"/>
        <v>204</v>
      </c>
      <c r="F7" s="2">
        <f t="shared" si="2"/>
        <v>516.12903225806451</v>
      </c>
      <c r="G7" s="2">
        <f t="shared" si="3"/>
        <v>516</v>
      </c>
      <c r="H7" s="2">
        <f t="shared" si="4"/>
        <v>65</v>
      </c>
      <c r="I7" s="2">
        <f t="shared" si="5"/>
        <v>5</v>
      </c>
      <c r="J7" s="2">
        <f t="shared" si="6"/>
        <v>7692</v>
      </c>
    </row>
    <row r="8" spans="1:11" x14ac:dyDescent="0.15">
      <c r="A8" s="2">
        <v>-5</v>
      </c>
      <c r="B8" s="2">
        <v>39.07</v>
      </c>
      <c r="C8" s="2">
        <v>50</v>
      </c>
      <c r="D8" s="1">
        <f t="shared" si="0"/>
        <v>0.56135623666778944</v>
      </c>
      <c r="E8" s="2" t="str">
        <f t="shared" si="1"/>
        <v>23E</v>
      </c>
      <c r="F8" s="2">
        <f t="shared" si="2"/>
        <v>574.82878634781639</v>
      </c>
      <c r="G8" s="2">
        <f t="shared" si="3"/>
        <v>575</v>
      </c>
      <c r="H8" s="2">
        <f t="shared" si="4"/>
        <v>59</v>
      </c>
      <c r="I8" s="2">
        <f t="shared" si="5"/>
        <v>5</v>
      </c>
      <c r="J8" s="2">
        <f t="shared" si="6"/>
        <v>8475</v>
      </c>
    </row>
    <row r="9" spans="1:11" x14ac:dyDescent="0.15">
      <c r="A9" s="2">
        <v>0</v>
      </c>
      <c r="B9" s="2">
        <v>31.21</v>
      </c>
      <c r="C9" s="2">
        <v>50</v>
      </c>
      <c r="D9" s="1">
        <f t="shared" si="0"/>
        <v>0.61568772318679954</v>
      </c>
      <c r="E9" s="2" t="str">
        <f t="shared" si="1"/>
        <v>276</v>
      </c>
      <c r="F9" s="2">
        <f t="shared" si="2"/>
        <v>630.46422854328273</v>
      </c>
      <c r="G9" s="2">
        <f t="shared" si="3"/>
        <v>630</v>
      </c>
      <c r="H9" s="2">
        <f t="shared" si="4"/>
        <v>55</v>
      </c>
      <c r="I9" s="2">
        <f t="shared" si="5"/>
        <v>5</v>
      </c>
      <c r="J9" s="2">
        <f t="shared" si="6"/>
        <v>9091</v>
      </c>
    </row>
    <row r="10" spans="1:11" x14ac:dyDescent="0.15">
      <c r="A10" s="2">
        <v>5</v>
      </c>
      <c r="B10" s="2">
        <v>24.64</v>
      </c>
      <c r="C10" s="2">
        <v>50</v>
      </c>
      <c r="D10" s="1">
        <f t="shared" si="0"/>
        <v>0.66988210075026799</v>
      </c>
      <c r="E10" s="2" t="str">
        <f t="shared" si="1"/>
        <v>2AD</v>
      </c>
      <c r="F10" s="2">
        <f t="shared" si="2"/>
        <v>685.95927116827443</v>
      </c>
      <c r="G10" s="2">
        <f t="shared" si="3"/>
        <v>686</v>
      </c>
      <c r="H10" s="2">
        <f t="shared" si="4"/>
        <v>56</v>
      </c>
      <c r="I10" s="2">
        <f t="shared" si="5"/>
        <v>5</v>
      </c>
      <c r="J10" s="2">
        <f t="shared" si="6"/>
        <v>8929</v>
      </c>
    </row>
    <row r="11" spans="1:11" x14ac:dyDescent="0.15">
      <c r="A11" s="2">
        <v>10</v>
      </c>
      <c r="B11" s="2">
        <v>19.689</v>
      </c>
      <c r="C11" s="2">
        <v>50</v>
      </c>
      <c r="D11" s="1">
        <f t="shared" si="0"/>
        <v>0.71747334586520117</v>
      </c>
      <c r="E11" s="2" t="str">
        <f t="shared" si="1"/>
        <v>2DE</v>
      </c>
      <c r="F11" s="2">
        <f t="shared" si="2"/>
        <v>734.692706165966</v>
      </c>
      <c r="G11" s="2">
        <f t="shared" si="3"/>
        <v>735</v>
      </c>
      <c r="H11" s="2">
        <f t="shared" si="4"/>
        <v>49</v>
      </c>
      <c r="I11" s="2">
        <f t="shared" si="5"/>
        <v>5</v>
      </c>
      <c r="J11" s="2">
        <f t="shared" si="6"/>
        <v>10204</v>
      </c>
    </row>
    <row r="12" spans="1:11" x14ac:dyDescent="0.15">
      <c r="A12" s="2">
        <v>15</v>
      </c>
      <c r="B12" s="2">
        <v>15.864000000000001</v>
      </c>
      <c r="C12" s="2">
        <v>50</v>
      </c>
      <c r="D12" s="1">
        <f t="shared" si="0"/>
        <v>0.75914004615571473</v>
      </c>
      <c r="E12" s="2" t="str">
        <f t="shared" si="1"/>
        <v>309</v>
      </c>
      <c r="F12" s="2">
        <f t="shared" si="2"/>
        <v>777.35940726345189</v>
      </c>
      <c r="G12" s="2">
        <f t="shared" si="3"/>
        <v>777</v>
      </c>
      <c r="H12" s="2">
        <f t="shared" si="4"/>
        <v>42</v>
      </c>
      <c r="I12" s="2">
        <f t="shared" si="5"/>
        <v>5</v>
      </c>
      <c r="J12" s="2">
        <f t="shared" si="6"/>
        <v>11905</v>
      </c>
    </row>
    <row r="13" spans="1:11" x14ac:dyDescent="0.15">
      <c r="A13" s="2">
        <v>20</v>
      </c>
      <c r="B13" s="2">
        <v>12.653</v>
      </c>
      <c r="C13" s="2">
        <v>50</v>
      </c>
      <c r="D13" s="1">
        <f t="shared" si="0"/>
        <v>0.79804638245574833</v>
      </c>
      <c r="E13" s="2" t="str">
        <f t="shared" si="1"/>
        <v>331</v>
      </c>
      <c r="F13" s="2">
        <f t="shared" si="2"/>
        <v>817.19949563468629</v>
      </c>
      <c r="G13" s="2">
        <f t="shared" si="3"/>
        <v>817</v>
      </c>
      <c r="H13" s="2">
        <f t="shared" si="4"/>
        <v>40</v>
      </c>
      <c r="I13" s="2">
        <f t="shared" si="5"/>
        <v>5</v>
      </c>
      <c r="J13" s="2">
        <f t="shared" si="6"/>
        <v>12500</v>
      </c>
    </row>
    <row r="14" spans="1:11" x14ac:dyDescent="0.15">
      <c r="A14" s="2">
        <v>25</v>
      </c>
      <c r="B14" s="2">
        <v>10</v>
      </c>
      <c r="C14" s="2">
        <v>50</v>
      </c>
      <c r="D14" s="1">
        <f t="shared" si="0"/>
        <v>0.83333333333333337</v>
      </c>
      <c r="E14" s="2" t="str">
        <f t="shared" si="1"/>
        <v>355</v>
      </c>
      <c r="F14" s="2">
        <f t="shared" si="2"/>
        <v>853.33333333333337</v>
      </c>
      <c r="G14" s="2">
        <f t="shared" si="3"/>
        <v>853</v>
      </c>
      <c r="H14" s="2">
        <f t="shared" si="4"/>
        <v>36</v>
      </c>
      <c r="I14" s="2">
        <f t="shared" si="5"/>
        <v>5</v>
      </c>
      <c r="J14" s="2">
        <f t="shared" si="6"/>
        <v>13889</v>
      </c>
    </row>
    <row r="15" spans="1:11" x14ac:dyDescent="0.15">
      <c r="A15" s="2">
        <v>30</v>
      </c>
      <c r="B15" s="2">
        <v>8.0869999999999997</v>
      </c>
      <c r="C15" s="2">
        <v>50</v>
      </c>
      <c r="D15" s="1">
        <f t="shared" si="0"/>
        <v>0.86077779881901284</v>
      </c>
      <c r="E15" s="2" t="str">
        <f t="shared" si="1"/>
        <v>371</v>
      </c>
      <c r="F15" s="2">
        <f t="shared" si="2"/>
        <v>881.43646599066915</v>
      </c>
      <c r="G15" s="2">
        <f t="shared" si="3"/>
        <v>881</v>
      </c>
      <c r="H15" s="2">
        <f t="shared" si="4"/>
        <v>28</v>
      </c>
      <c r="I15" s="2">
        <f t="shared" si="5"/>
        <v>5</v>
      </c>
      <c r="J15" s="2">
        <f t="shared" si="6"/>
        <v>17857</v>
      </c>
    </row>
    <row r="16" spans="1:11" x14ac:dyDescent="0.15">
      <c r="A16" s="2">
        <v>35</v>
      </c>
      <c r="B16" s="2">
        <v>6.5659999999999998</v>
      </c>
      <c r="C16" s="2">
        <v>50</v>
      </c>
      <c r="D16" s="1">
        <f t="shared" si="0"/>
        <v>0.88392320475197106</v>
      </c>
      <c r="E16" s="2" t="str">
        <f t="shared" si="1"/>
        <v>389</v>
      </c>
      <c r="F16" s="2">
        <f t="shared" si="2"/>
        <v>905.13736166601836</v>
      </c>
      <c r="G16" s="2">
        <f t="shared" si="3"/>
        <v>905</v>
      </c>
      <c r="H16" s="2">
        <f t="shared" si="4"/>
        <v>24</v>
      </c>
      <c r="I16" s="2">
        <f t="shared" si="5"/>
        <v>5</v>
      </c>
      <c r="J16" s="2">
        <f t="shared" si="6"/>
        <v>20833</v>
      </c>
    </row>
    <row r="17" spans="1:10" x14ac:dyDescent="0.15">
      <c r="A17" s="2">
        <v>40</v>
      </c>
      <c r="B17" s="2">
        <v>5.2990000000000004</v>
      </c>
      <c r="C17" s="2">
        <v>50</v>
      </c>
      <c r="D17" s="1">
        <f t="shared" si="0"/>
        <v>0.90417548237761991</v>
      </c>
      <c r="E17" s="2" t="str">
        <f t="shared" si="1"/>
        <v>39D</v>
      </c>
      <c r="F17" s="2">
        <f t="shared" si="2"/>
        <v>925.87569395468279</v>
      </c>
      <c r="G17" s="2">
        <f t="shared" si="3"/>
        <v>926</v>
      </c>
      <c r="H17" s="2">
        <f t="shared" ref="H17:H39" si="7">G17-G16</f>
        <v>21</v>
      </c>
      <c r="I17" s="2">
        <f t="shared" ref="I17:I39" si="8">A17-A16</f>
        <v>5</v>
      </c>
      <c r="J17" s="2">
        <f t="shared" ref="J17:J39" si="9">ROUND(I17/H17*100000,0)</f>
        <v>23810</v>
      </c>
    </row>
    <row r="18" spans="1:10" x14ac:dyDescent="0.15">
      <c r="A18" s="2">
        <v>45</v>
      </c>
      <c r="B18" s="2">
        <v>4.3689999999999998</v>
      </c>
      <c r="C18" s="2">
        <v>50</v>
      </c>
      <c r="D18" s="1">
        <f t="shared" si="0"/>
        <v>0.91964170759072261</v>
      </c>
      <c r="E18" s="2" t="str">
        <f t="shared" si="1"/>
        <v>3AD</v>
      </c>
      <c r="F18" s="2">
        <f t="shared" si="2"/>
        <v>941.71310857289996</v>
      </c>
      <c r="G18" s="2">
        <f t="shared" si="3"/>
        <v>942</v>
      </c>
      <c r="H18" s="2">
        <f t="shared" si="7"/>
        <v>16</v>
      </c>
      <c r="I18" s="2">
        <f t="shared" si="8"/>
        <v>5</v>
      </c>
      <c r="J18" s="2">
        <f t="shared" si="9"/>
        <v>31250</v>
      </c>
    </row>
    <row r="19" spans="1:10" x14ac:dyDescent="0.15">
      <c r="A19" s="2">
        <v>50</v>
      </c>
      <c r="B19" s="2">
        <v>3.5880000000000001</v>
      </c>
      <c r="C19" s="2">
        <v>50</v>
      </c>
      <c r="D19" s="1">
        <f t="shared" si="0"/>
        <v>0.93304471150257517</v>
      </c>
      <c r="E19" s="2" t="str">
        <f t="shared" si="1"/>
        <v>3BB</v>
      </c>
      <c r="F19" s="2">
        <f t="shared" si="2"/>
        <v>955.43778457863698</v>
      </c>
      <c r="G19" s="2">
        <f t="shared" si="3"/>
        <v>955</v>
      </c>
      <c r="H19" s="2">
        <f t="shared" si="7"/>
        <v>13</v>
      </c>
      <c r="I19" s="2">
        <f t="shared" si="8"/>
        <v>5</v>
      </c>
      <c r="J19" s="2">
        <f t="shared" si="9"/>
        <v>38462</v>
      </c>
    </row>
    <row r="20" spans="1:10" x14ac:dyDescent="0.15">
      <c r="A20" s="2">
        <v>55</v>
      </c>
      <c r="B20" s="2">
        <v>2.9750000000000001</v>
      </c>
      <c r="C20" s="2">
        <v>50</v>
      </c>
      <c r="D20" s="1">
        <f t="shared" si="0"/>
        <v>0.94384143463898063</v>
      </c>
      <c r="E20" s="2" t="str">
        <f t="shared" si="1"/>
        <v>3C6</v>
      </c>
      <c r="F20" s="2">
        <f t="shared" si="2"/>
        <v>966.49362907031616</v>
      </c>
      <c r="G20" s="2">
        <f t="shared" si="3"/>
        <v>966</v>
      </c>
      <c r="H20" s="2">
        <f t="shared" si="7"/>
        <v>11</v>
      </c>
      <c r="I20" s="2">
        <f t="shared" si="8"/>
        <v>5</v>
      </c>
      <c r="J20" s="2">
        <f t="shared" si="9"/>
        <v>45455</v>
      </c>
    </row>
    <row r="21" spans="1:10" x14ac:dyDescent="0.15">
      <c r="A21" s="2">
        <v>60</v>
      </c>
      <c r="B21" s="2">
        <v>2.4820000000000002</v>
      </c>
      <c r="C21" s="2">
        <v>50</v>
      </c>
      <c r="D21" s="1">
        <f t="shared" si="0"/>
        <v>0.95270759498494728</v>
      </c>
      <c r="E21" s="2" t="str">
        <f t="shared" si="1"/>
        <v>3CF</v>
      </c>
      <c r="F21" s="2">
        <f t="shared" si="2"/>
        <v>975.57257726458602</v>
      </c>
      <c r="G21" s="2">
        <f t="shared" si="3"/>
        <v>976</v>
      </c>
      <c r="H21" s="2">
        <f t="shared" si="7"/>
        <v>10</v>
      </c>
      <c r="I21" s="2">
        <f t="shared" si="8"/>
        <v>5</v>
      </c>
      <c r="J21" s="2">
        <f t="shared" si="9"/>
        <v>50000</v>
      </c>
    </row>
    <row r="22" spans="1:10" x14ac:dyDescent="0.15">
      <c r="A22" s="2">
        <v>65</v>
      </c>
      <c r="B22" s="2">
        <v>2.0699999999999998</v>
      </c>
      <c r="C22" s="2">
        <v>50</v>
      </c>
      <c r="D22" s="1">
        <f t="shared" si="0"/>
        <v>0.96024582293067029</v>
      </c>
      <c r="E22" s="2" t="str">
        <f t="shared" si="1"/>
        <v>3D7</v>
      </c>
      <c r="F22" s="2">
        <f t="shared" si="2"/>
        <v>983.29172268100638</v>
      </c>
      <c r="G22" s="2">
        <f t="shared" si="3"/>
        <v>983</v>
      </c>
      <c r="H22" s="2">
        <f t="shared" si="7"/>
        <v>7</v>
      </c>
      <c r="I22" s="2">
        <f t="shared" si="8"/>
        <v>5</v>
      </c>
      <c r="J22" s="2">
        <f t="shared" si="9"/>
        <v>71429</v>
      </c>
    </row>
    <row r="23" spans="1:10" x14ac:dyDescent="0.15">
      <c r="A23" s="2">
        <v>70</v>
      </c>
      <c r="B23" s="2">
        <v>1.7484999999999999</v>
      </c>
      <c r="C23" s="2">
        <v>50</v>
      </c>
      <c r="D23" s="1">
        <f t="shared" si="0"/>
        <v>0.96621158101200999</v>
      </c>
      <c r="E23" s="2" t="str">
        <f t="shared" si="1"/>
        <v>3DD</v>
      </c>
      <c r="F23" s="2">
        <f t="shared" si="2"/>
        <v>989.40065895629823</v>
      </c>
      <c r="G23" s="2">
        <f t="shared" si="3"/>
        <v>989</v>
      </c>
      <c r="H23" s="2">
        <f t="shared" si="7"/>
        <v>6</v>
      </c>
      <c r="I23" s="2">
        <f t="shared" si="8"/>
        <v>5</v>
      </c>
      <c r="J23" s="2">
        <f t="shared" si="9"/>
        <v>83333</v>
      </c>
    </row>
    <row r="24" spans="1:10" x14ac:dyDescent="0.15">
      <c r="A24" s="2">
        <v>75</v>
      </c>
      <c r="B24" s="2">
        <v>1.4767999999999999</v>
      </c>
      <c r="C24" s="2">
        <v>50</v>
      </c>
      <c r="D24" s="1">
        <f t="shared" si="0"/>
        <v>0.97131134802474128</v>
      </c>
      <c r="E24" s="2" t="str">
        <f t="shared" si="1"/>
        <v>3E2</v>
      </c>
      <c r="F24" s="2">
        <f t="shared" si="2"/>
        <v>994.62282037733507</v>
      </c>
      <c r="G24" s="2">
        <f t="shared" si="3"/>
        <v>995</v>
      </c>
      <c r="H24" s="2">
        <f t="shared" si="7"/>
        <v>6</v>
      </c>
      <c r="I24" s="2">
        <f t="shared" si="8"/>
        <v>5</v>
      </c>
      <c r="J24" s="2">
        <f t="shared" si="9"/>
        <v>83333</v>
      </c>
    </row>
    <row r="25" spans="1:10" x14ac:dyDescent="0.15">
      <c r="A25" s="2">
        <v>80</v>
      </c>
      <c r="B25" s="2">
        <v>1.2314000000000001</v>
      </c>
      <c r="C25" s="2">
        <v>50</v>
      </c>
      <c r="D25" s="1">
        <f t="shared" si="0"/>
        <v>0.97596395960289972</v>
      </c>
      <c r="E25" s="2" t="str">
        <f t="shared" si="1"/>
        <v>3E7</v>
      </c>
      <c r="F25" s="2">
        <f t="shared" si="2"/>
        <v>999.38709463336932</v>
      </c>
      <c r="G25" s="2">
        <f t="shared" si="3"/>
        <v>999</v>
      </c>
      <c r="H25" s="2">
        <f t="shared" si="7"/>
        <v>4</v>
      </c>
      <c r="I25" s="2">
        <f t="shared" si="8"/>
        <v>5</v>
      </c>
      <c r="J25" s="2">
        <f t="shared" si="9"/>
        <v>125000</v>
      </c>
    </row>
    <row r="26" spans="1:10" x14ac:dyDescent="0.15">
      <c r="A26" s="2">
        <v>85</v>
      </c>
      <c r="B26" s="2">
        <v>1.0444</v>
      </c>
      <c r="C26" s="2">
        <v>50</v>
      </c>
      <c r="D26" s="1">
        <f t="shared" si="0"/>
        <v>0.97953938140128982</v>
      </c>
      <c r="E26" s="2" t="str">
        <f t="shared" si="1"/>
        <v>3EB</v>
      </c>
      <c r="F26" s="2">
        <f t="shared" si="2"/>
        <v>1003.0483265549208</v>
      </c>
      <c r="G26" s="2">
        <f t="shared" si="3"/>
        <v>1003</v>
      </c>
      <c r="H26" s="2">
        <f t="shared" si="7"/>
        <v>4</v>
      </c>
      <c r="I26" s="2">
        <f t="shared" si="8"/>
        <v>5</v>
      </c>
      <c r="J26" s="2">
        <f t="shared" si="9"/>
        <v>125000</v>
      </c>
    </row>
    <row r="27" spans="1:10" x14ac:dyDescent="0.15">
      <c r="A27" s="2">
        <v>90</v>
      </c>
      <c r="B27" s="2">
        <v>0.89</v>
      </c>
      <c r="C27" s="2">
        <v>50</v>
      </c>
      <c r="D27" s="1">
        <f t="shared" si="0"/>
        <v>0.98251129887993716</v>
      </c>
      <c r="E27" s="2" t="str">
        <f t="shared" si="1"/>
        <v>3EE</v>
      </c>
      <c r="F27" s="2">
        <f t="shared" si="2"/>
        <v>1006.0915700530556</v>
      </c>
      <c r="G27" s="2">
        <f t="shared" si="3"/>
        <v>1006</v>
      </c>
      <c r="H27" s="2">
        <f t="shared" si="7"/>
        <v>3</v>
      </c>
      <c r="I27" s="2">
        <f t="shared" si="8"/>
        <v>5</v>
      </c>
      <c r="J27" s="2">
        <f t="shared" si="9"/>
        <v>166667</v>
      </c>
    </row>
    <row r="28" spans="1:10" x14ac:dyDescent="0.15">
      <c r="A28" s="2">
        <v>95</v>
      </c>
      <c r="B28" s="2">
        <v>0.75580000000000003</v>
      </c>
      <c r="C28" s="2">
        <v>50</v>
      </c>
      <c r="D28" s="1">
        <f t="shared" si="0"/>
        <v>0.98510909098073518</v>
      </c>
      <c r="E28" s="2" t="str">
        <f t="shared" si="1"/>
        <v>3F0</v>
      </c>
      <c r="F28" s="2">
        <f t="shared" si="2"/>
        <v>1008.7517091642728</v>
      </c>
      <c r="G28" s="2">
        <f t="shared" si="3"/>
        <v>1009</v>
      </c>
      <c r="H28" s="2">
        <f t="shared" si="7"/>
        <v>3</v>
      </c>
      <c r="I28" s="2">
        <f t="shared" si="8"/>
        <v>5</v>
      </c>
      <c r="J28" s="2">
        <f t="shared" si="9"/>
        <v>166667</v>
      </c>
    </row>
    <row r="29" spans="1:10" x14ac:dyDescent="0.15">
      <c r="A29" s="2">
        <v>100</v>
      </c>
      <c r="B29" s="2">
        <v>0.6502</v>
      </c>
      <c r="C29" s="2">
        <v>50</v>
      </c>
      <c r="D29" s="1">
        <f t="shared" si="0"/>
        <v>0.98716293321645332</v>
      </c>
      <c r="E29" s="2" t="str">
        <f t="shared" si="1"/>
        <v>3F2</v>
      </c>
      <c r="F29" s="2">
        <f t="shared" si="2"/>
        <v>1010.8548436136482</v>
      </c>
      <c r="G29" s="2">
        <f t="shared" si="3"/>
        <v>1011</v>
      </c>
      <c r="H29" s="2">
        <f t="shared" si="7"/>
        <v>2</v>
      </c>
      <c r="I29" s="2">
        <f t="shared" si="8"/>
        <v>5</v>
      </c>
      <c r="J29" s="2">
        <f t="shared" si="9"/>
        <v>250000</v>
      </c>
    </row>
    <row r="30" spans="1:10" x14ac:dyDescent="0.15">
      <c r="A30" s="2">
        <v>105</v>
      </c>
      <c r="B30" s="2">
        <v>0.55969999999999998</v>
      </c>
      <c r="C30" s="2">
        <v>50</v>
      </c>
      <c r="D30" s="1">
        <f t="shared" si="0"/>
        <v>0.98892991849239609</v>
      </c>
      <c r="E30" s="2" t="str">
        <f t="shared" si="1"/>
        <v>3F4</v>
      </c>
      <c r="F30" s="2">
        <f t="shared" si="2"/>
        <v>1012.6642365362136</v>
      </c>
      <c r="G30" s="2">
        <f t="shared" si="3"/>
        <v>1013</v>
      </c>
      <c r="H30" s="2">
        <f t="shared" si="7"/>
        <v>2</v>
      </c>
      <c r="I30" s="2">
        <f t="shared" si="8"/>
        <v>5</v>
      </c>
      <c r="J30" s="2">
        <f t="shared" si="9"/>
        <v>250000</v>
      </c>
    </row>
    <row r="31" spans="1:10" x14ac:dyDescent="0.15">
      <c r="A31" s="2">
        <v>110</v>
      </c>
      <c r="B31" s="2">
        <v>0.48180000000000001</v>
      </c>
      <c r="C31" s="2">
        <v>50</v>
      </c>
      <c r="D31" s="1">
        <f t="shared" si="0"/>
        <v>0.99045596630864985</v>
      </c>
      <c r="E31" s="2" t="str">
        <f t="shared" si="1"/>
        <v>3F6</v>
      </c>
      <c r="F31" s="2">
        <f t="shared" si="2"/>
        <v>1014.2269095000574</v>
      </c>
      <c r="G31" s="2">
        <f t="shared" si="3"/>
        <v>1014</v>
      </c>
      <c r="H31" s="2">
        <f t="shared" si="7"/>
        <v>1</v>
      </c>
      <c r="I31" s="2">
        <f t="shared" si="8"/>
        <v>5</v>
      </c>
      <c r="J31" s="2">
        <f t="shared" si="9"/>
        <v>500000</v>
      </c>
    </row>
    <row r="32" spans="1:10" x14ac:dyDescent="0.15">
      <c r="A32" s="2">
        <v>115</v>
      </c>
      <c r="B32" s="2">
        <v>0.4153</v>
      </c>
      <c r="C32" s="2">
        <v>50</v>
      </c>
      <c r="D32" s="1">
        <f t="shared" si="0"/>
        <v>0.99176242132844594</v>
      </c>
      <c r="E32" s="2" t="str">
        <f t="shared" si="1"/>
        <v>3F7</v>
      </c>
      <c r="F32" s="2">
        <f t="shared" si="2"/>
        <v>1015.5647194403286</v>
      </c>
      <c r="G32" s="2">
        <f t="shared" si="3"/>
        <v>1016</v>
      </c>
      <c r="H32" s="2">
        <f t="shared" si="7"/>
        <v>2</v>
      </c>
      <c r="I32" s="2">
        <f t="shared" si="8"/>
        <v>5</v>
      </c>
      <c r="J32" s="2">
        <f t="shared" si="9"/>
        <v>250000</v>
      </c>
    </row>
    <row r="33" spans="1:10" x14ac:dyDescent="0.15">
      <c r="A33" s="2">
        <v>120</v>
      </c>
      <c r="B33" s="2">
        <v>0.36309999999999998</v>
      </c>
      <c r="C33" s="2">
        <v>50</v>
      </c>
      <c r="D33" s="1">
        <f t="shared" si="0"/>
        <v>0.99279035643159375</v>
      </c>
      <c r="E33" s="2" t="str">
        <f t="shared" si="1"/>
        <v>3F8</v>
      </c>
      <c r="F33" s="2">
        <f t="shared" si="2"/>
        <v>1016.617324985952</v>
      </c>
      <c r="G33" s="2">
        <f t="shared" si="3"/>
        <v>1017</v>
      </c>
      <c r="H33" s="2">
        <f t="shared" si="7"/>
        <v>1</v>
      </c>
      <c r="I33" s="2">
        <f t="shared" si="8"/>
        <v>5</v>
      </c>
      <c r="J33" s="2">
        <f t="shared" si="9"/>
        <v>500000</v>
      </c>
    </row>
    <row r="34" spans="1:10" x14ac:dyDescent="0.15">
      <c r="A34" s="2">
        <v>125</v>
      </c>
      <c r="B34" s="2">
        <v>0.31369999999999998</v>
      </c>
      <c r="C34" s="2">
        <v>50</v>
      </c>
      <c r="D34" s="1">
        <f t="shared" si="0"/>
        <v>0.99376511765185238</v>
      </c>
      <c r="E34" s="2" t="str">
        <f t="shared" si="1"/>
        <v>3F9</v>
      </c>
      <c r="F34" s="2">
        <f t="shared" si="2"/>
        <v>1017.6154804754968</v>
      </c>
      <c r="G34" s="2">
        <f t="shared" si="3"/>
        <v>1018</v>
      </c>
      <c r="H34" s="2">
        <f t="shared" si="7"/>
        <v>1</v>
      </c>
      <c r="I34" s="2">
        <f t="shared" si="8"/>
        <v>5</v>
      </c>
      <c r="J34" s="2">
        <f t="shared" si="9"/>
        <v>500000</v>
      </c>
    </row>
    <row r="35" spans="1:10" x14ac:dyDescent="0.15">
      <c r="A35" s="2">
        <v>130</v>
      </c>
      <c r="B35" s="2">
        <v>0.27379999999999999</v>
      </c>
      <c r="C35" s="2">
        <v>50</v>
      </c>
      <c r="D35" s="1">
        <f t="shared" si="0"/>
        <v>0.99455382326380737</v>
      </c>
      <c r="E35" s="2" t="str">
        <f t="shared" si="1"/>
        <v>3FA</v>
      </c>
      <c r="F35" s="2">
        <f t="shared" si="2"/>
        <v>1018.4231150221387</v>
      </c>
      <c r="G35" s="2">
        <f t="shared" si="3"/>
        <v>1018</v>
      </c>
      <c r="H35" s="2">
        <f t="shared" si="7"/>
        <v>0</v>
      </c>
      <c r="I35" s="2">
        <f t="shared" si="8"/>
        <v>5</v>
      </c>
      <c r="J35" s="2" t="e">
        <f t="shared" si="9"/>
        <v>#DIV/0!</v>
      </c>
    </row>
    <row r="36" spans="1:10" x14ac:dyDescent="0.15">
      <c r="A36" s="2">
        <v>135</v>
      </c>
      <c r="B36" s="2">
        <v>0.24</v>
      </c>
      <c r="C36" s="2">
        <v>50</v>
      </c>
      <c r="D36" s="1">
        <f t="shared" si="0"/>
        <v>0.99522292993630568</v>
      </c>
      <c r="E36" s="2" t="str">
        <f t="shared" si="1"/>
        <v>3FB</v>
      </c>
      <c r="F36" s="2">
        <f t="shared" si="2"/>
        <v>1019.108280254777</v>
      </c>
      <c r="G36" s="2">
        <f t="shared" si="3"/>
        <v>1019</v>
      </c>
      <c r="H36" s="2">
        <f t="shared" si="7"/>
        <v>1</v>
      </c>
      <c r="I36" s="2">
        <f t="shared" si="8"/>
        <v>5</v>
      </c>
      <c r="J36" s="2">
        <f t="shared" si="9"/>
        <v>500000</v>
      </c>
    </row>
    <row r="37" spans="1:10" x14ac:dyDescent="0.15">
      <c r="A37" s="2">
        <v>140</v>
      </c>
      <c r="B37" s="2">
        <v>0.2117</v>
      </c>
      <c r="C37" s="2">
        <v>50</v>
      </c>
      <c r="D37" s="1">
        <f t="shared" si="0"/>
        <v>0.99578385117412871</v>
      </c>
      <c r="E37" s="2" t="str">
        <f t="shared" si="1"/>
        <v>3FB</v>
      </c>
      <c r="F37" s="2">
        <f t="shared" si="2"/>
        <v>1019.6826636023078</v>
      </c>
      <c r="G37" s="2">
        <f t="shared" si="3"/>
        <v>1020</v>
      </c>
      <c r="H37" s="2">
        <f t="shared" si="7"/>
        <v>1</v>
      </c>
      <c r="I37" s="2">
        <f t="shared" si="8"/>
        <v>5</v>
      </c>
      <c r="J37" s="2">
        <f t="shared" si="9"/>
        <v>500000</v>
      </c>
    </row>
    <row r="38" spans="1:10" x14ac:dyDescent="0.15">
      <c r="A38" s="2">
        <v>145</v>
      </c>
      <c r="B38" s="2">
        <v>0.18629999999999999</v>
      </c>
      <c r="C38" s="2">
        <v>50</v>
      </c>
      <c r="D38" s="1">
        <f t="shared" si="0"/>
        <v>0.99628783153968303</v>
      </c>
      <c r="E38" s="2" t="str">
        <f t="shared" si="1"/>
        <v>3FC</v>
      </c>
      <c r="F38" s="2">
        <f t="shared" si="2"/>
        <v>1020.1987394966354</v>
      </c>
      <c r="G38" s="2">
        <f t="shared" si="3"/>
        <v>1020</v>
      </c>
      <c r="H38" s="2">
        <f t="shared" si="7"/>
        <v>0</v>
      </c>
      <c r="I38" s="2">
        <f t="shared" si="8"/>
        <v>5</v>
      </c>
      <c r="J38" s="2" t="e">
        <f t="shared" si="9"/>
        <v>#DIV/0!</v>
      </c>
    </row>
    <row r="39" spans="1:10" x14ac:dyDescent="0.15">
      <c r="A39" s="2">
        <v>150</v>
      </c>
      <c r="B39" s="2">
        <v>0.16370000000000001</v>
      </c>
      <c r="C39" s="2">
        <v>50</v>
      </c>
      <c r="D39" s="1">
        <f t="shared" si="0"/>
        <v>0.99673668409626881</v>
      </c>
      <c r="E39" s="2" t="str">
        <f t="shared" si="1"/>
        <v>3FC</v>
      </c>
      <c r="F39" s="2">
        <f t="shared" si="2"/>
        <v>1020.6583645145793</v>
      </c>
      <c r="G39" s="2">
        <f t="shared" si="3"/>
        <v>1021</v>
      </c>
      <c r="H39" s="2">
        <f t="shared" si="7"/>
        <v>1</v>
      </c>
      <c r="I39" s="2">
        <f t="shared" si="8"/>
        <v>5</v>
      </c>
      <c r="J39" s="2">
        <f t="shared" si="9"/>
        <v>500000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热敏电阻计算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STI</cp:lastModifiedBy>
  <dcterms:created xsi:type="dcterms:W3CDTF">2016-09-13T06:06:00Z</dcterms:created>
  <dcterms:modified xsi:type="dcterms:W3CDTF">2024-02-18T15:10:06Z</dcterms:modified>
</cp:coreProperties>
</file>