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重要文件\科技资料\excel小工具\"/>
    </mc:Choice>
  </mc:AlternateContent>
  <bookViews>
    <workbookView xWindow="0" yWindow="0" windowWidth="28800" windowHeight="14235"/>
  </bookViews>
  <sheets>
    <sheet name="热敏电阻计算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I27" i="1"/>
  <c r="J27" i="1" s="1"/>
  <c r="H28" i="1"/>
  <c r="J28" i="1" s="1"/>
  <c r="I28" i="1"/>
  <c r="H29" i="1"/>
  <c r="I29" i="1"/>
  <c r="J29" i="1" s="1"/>
  <c r="H30" i="1"/>
  <c r="I30" i="1"/>
  <c r="J30" i="1"/>
  <c r="H31" i="1"/>
  <c r="I31" i="1"/>
  <c r="J31" i="1" s="1"/>
  <c r="H32" i="1"/>
  <c r="J32" i="1" s="1"/>
  <c r="I32" i="1"/>
  <c r="H33" i="1"/>
  <c r="I33" i="1"/>
  <c r="J33" i="1" s="1"/>
  <c r="H34" i="1"/>
  <c r="I34" i="1"/>
  <c r="J34" i="1"/>
  <c r="H35" i="1"/>
  <c r="I35" i="1"/>
  <c r="J35" i="1" s="1"/>
  <c r="H36" i="1"/>
  <c r="J36" i="1" s="1"/>
  <c r="I36" i="1"/>
  <c r="H37" i="1"/>
  <c r="I37" i="1"/>
  <c r="J37" i="1" s="1"/>
  <c r="H38" i="1"/>
  <c r="I38" i="1"/>
  <c r="J38" i="1"/>
  <c r="H39" i="1"/>
  <c r="I39" i="1"/>
  <c r="J39" i="1" s="1"/>
  <c r="H3" i="1"/>
  <c r="I3" i="1"/>
  <c r="J3" i="1"/>
  <c r="H4" i="1"/>
  <c r="I4" i="1"/>
  <c r="J4" i="1"/>
  <c r="K3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F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K5" i="1" l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2" i="1"/>
  <c r="D37" i="1"/>
  <c r="D38" i="1"/>
  <c r="D39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2" i="1"/>
</calcChain>
</file>

<file path=xl/sharedStrings.xml><?xml version="1.0" encoding="utf-8"?>
<sst xmlns="http://schemas.openxmlformats.org/spreadsheetml/2006/main" count="11" uniqueCount="11">
  <si>
    <t>Temperature</t>
    <phoneticPr fontId="1" type="noConversion"/>
  </si>
  <si>
    <t>Rt_MF58_10K_B=3950</t>
    <phoneticPr fontId="1" type="noConversion"/>
  </si>
  <si>
    <t>R</t>
    <phoneticPr fontId="1" type="noConversion"/>
  </si>
  <si>
    <t>Voltage_Percent</t>
    <phoneticPr fontId="1" type="noConversion"/>
  </si>
  <si>
    <t>ADC_Value</t>
    <phoneticPr fontId="1" type="noConversion"/>
  </si>
  <si>
    <t>ADC_Value_DEC</t>
    <phoneticPr fontId="1" type="noConversion"/>
  </si>
  <si>
    <t>Sample</t>
    <phoneticPr fontId="1" type="noConversion"/>
  </si>
  <si>
    <t>△Sample</t>
    <phoneticPr fontId="1" type="noConversion"/>
  </si>
  <si>
    <t>△Temperature</t>
    <phoneticPr fontId="1" type="noConversion"/>
  </si>
  <si>
    <t>有效区间</t>
    <phoneticPr fontId="1" type="noConversion"/>
  </si>
  <si>
    <t>有效百分比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</si>
</sst>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000000000%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0" fontId="0" fillId="0" borderId="0" xfId="0" applyNumberForma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热敏电阻计算!$B$1</c:f>
              <c:strCache>
                <c:ptCount val="1"/>
                <c:pt idx="0">
                  <c:v>Rt_MF58_10K_B=3950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热敏电阻计算!$A$2:$A$39</c:f>
              <c:numCache>
                <c:formatCode>General</c:formatCode>
                <c:ptCount val="38"/>
                <c:pt idx="0">
                  <c:v>-35</c:v>
                </c:pt>
                <c:pt idx="1">
                  <c:v>-30</c:v>
                </c:pt>
                <c:pt idx="2">
                  <c:v>-25</c:v>
                </c:pt>
                <c:pt idx="3">
                  <c:v>-20</c:v>
                </c:pt>
                <c:pt idx="4">
                  <c:v>-15</c:v>
                </c:pt>
                <c:pt idx="5">
                  <c:v>-10</c:v>
                </c:pt>
                <c:pt idx="6">
                  <c:v>-5</c:v>
                </c:pt>
                <c:pt idx="7">
                  <c:v>0</c:v>
                </c:pt>
                <c:pt idx="8">
                  <c:v>5</c:v>
                </c:pt>
                <c:pt idx="9">
                  <c:v>10</c:v>
                </c:pt>
                <c:pt idx="10">
                  <c:v>15</c:v>
                </c:pt>
                <c:pt idx="11">
                  <c:v>20</c:v>
                </c:pt>
                <c:pt idx="12">
                  <c:v>25</c:v>
                </c:pt>
                <c:pt idx="13">
                  <c:v>30</c:v>
                </c:pt>
                <c:pt idx="14">
                  <c:v>35</c:v>
                </c:pt>
                <c:pt idx="15">
                  <c:v>40</c:v>
                </c:pt>
                <c:pt idx="16">
                  <c:v>45</c:v>
                </c:pt>
                <c:pt idx="17">
                  <c:v>50</c:v>
                </c:pt>
                <c:pt idx="18">
                  <c:v>55</c:v>
                </c:pt>
                <c:pt idx="19">
                  <c:v>60</c:v>
                </c:pt>
                <c:pt idx="20">
                  <c:v>65</c:v>
                </c:pt>
                <c:pt idx="21">
                  <c:v>70</c:v>
                </c:pt>
                <c:pt idx="22">
                  <c:v>75</c:v>
                </c:pt>
                <c:pt idx="23">
                  <c:v>80</c:v>
                </c:pt>
                <c:pt idx="24">
                  <c:v>85</c:v>
                </c:pt>
                <c:pt idx="25">
                  <c:v>90</c:v>
                </c:pt>
                <c:pt idx="26">
                  <c:v>95</c:v>
                </c:pt>
                <c:pt idx="27">
                  <c:v>100</c:v>
                </c:pt>
                <c:pt idx="28">
                  <c:v>105</c:v>
                </c:pt>
                <c:pt idx="29">
                  <c:v>110</c:v>
                </c:pt>
                <c:pt idx="30">
                  <c:v>115</c:v>
                </c:pt>
                <c:pt idx="31">
                  <c:v>120</c:v>
                </c:pt>
                <c:pt idx="32">
                  <c:v>125</c:v>
                </c:pt>
                <c:pt idx="33">
                  <c:v>130</c:v>
                </c:pt>
                <c:pt idx="34">
                  <c:v>135</c:v>
                </c:pt>
                <c:pt idx="35">
                  <c:v>140</c:v>
                </c:pt>
                <c:pt idx="36">
                  <c:v>145</c:v>
                </c:pt>
                <c:pt idx="37">
                  <c:v>150</c:v>
                </c:pt>
              </c:numCache>
            </c:numRef>
          </c:cat>
          <c:val>
            <c:numRef>
              <c:f>热敏电阻计算!$B$2:$B$39</c:f>
              <c:numCache>
                <c:formatCode>General</c:formatCode>
                <c:ptCount val="38"/>
                <c:pt idx="0">
                  <c:v>174.6</c:v>
                </c:pt>
                <c:pt idx="1">
                  <c:v>134.47</c:v>
                </c:pt>
                <c:pt idx="2">
                  <c:v>104.21</c:v>
                </c:pt>
                <c:pt idx="3">
                  <c:v>81.45</c:v>
                </c:pt>
                <c:pt idx="4">
                  <c:v>63.55</c:v>
                </c:pt>
                <c:pt idx="5">
                  <c:v>49.2</c:v>
                </c:pt>
                <c:pt idx="6">
                  <c:v>39.07</c:v>
                </c:pt>
                <c:pt idx="7">
                  <c:v>31.21</c:v>
                </c:pt>
                <c:pt idx="8">
                  <c:v>24.64</c:v>
                </c:pt>
                <c:pt idx="9">
                  <c:v>19.689</c:v>
                </c:pt>
                <c:pt idx="10">
                  <c:v>15.864000000000001</c:v>
                </c:pt>
                <c:pt idx="11">
                  <c:v>12.653</c:v>
                </c:pt>
                <c:pt idx="12">
                  <c:v>10</c:v>
                </c:pt>
                <c:pt idx="13">
                  <c:v>8.0869999999999997</c:v>
                </c:pt>
                <c:pt idx="14">
                  <c:v>6.5659999999999998</c:v>
                </c:pt>
                <c:pt idx="15">
                  <c:v>5.2990000000000004</c:v>
                </c:pt>
                <c:pt idx="16">
                  <c:v>4.3689999999999998</c:v>
                </c:pt>
                <c:pt idx="17">
                  <c:v>3.5880000000000001</c:v>
                </c:pt>
                <c:pt idx="18">
                  <c:v>2.9750000000000001</c:v>
                </c:pt>
                <c:pt idx="19">
                  <c:v>2.4820000000000002</c:v>
                </c:pt>
                <c:pt idx="20">
                  <c:v>2.0699999999999998</c:v>
                </c:pt>
                <c:pt idx="21">
                  <c:v>1.7484999999999999</c:v>
                </c:pt>
                <c:pt idx="22">
                  <c:v>1.4767999999999999</c:v>
                </c:pt>
                <c:pt idx="23">
                  <c:v>1.2314000000000001</c:v>
                </c:pt>
                <c:pt idx="24">
                  <c:v>1.0444</c:v>
                </c:pt>
                <c:pt idx="25">
                  <c:v>0.89</c:v>
                </c:pt>
                <c:pt idx="26">
                  <c:v>0.75580000000000003</c:v>
                </c:pt>
                <c:pt idx="27">
                  <c:v>0.6502</c:v>
                </c:pt>
                <c:pt idx="28">
                  <c:v>0.55969999999999998</c:v>
                </c:pt>
                <c:pt idx="29">
                  <c:v>0.48180000000000001</c:v>
                </c:pt>
                <c:pt idx="30">
                  <c:v>0.4153</c:v>
                </c:pt>
                <c:pt idx="31">
                  <c:v>0.36309999999999998</c:v>
                </c:pt>
                <c:pt idx="32">
                  <c:v>0.31369999999999998</c:v>
                </c:pt>
                <c:pt idx="33">
                  <c:v>0.27379999999999999</c:v>
                </c:pt>
                <c:pt idx="34">
                  <c:v>0.24</c:v>
                </c:pt>
                <c:pt idx="35">
                  <c:v>0.2117</c:v>
                </c:pt>
                <c:pt idx="36">
                  <c:v>0.18629999999999999</c:v>
                </c:pt>
                <c:pt idx="37">
                  <c:v>0.16370000000000001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9088400"/>
        <c:axId val="1969088944"/>
      </c:lineChart>
      <c:catAx>
        <c:axId val="1969088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969088944"/>
        <c:crosses val="autoZero"/>
        <c:auto val="1"/>
        <c:lblAlgn val="ctr"/>
        <c:lblOffset val="100"/>
        <c:noMultiLvlLbl val="0"/>
      </c:catAx>
      <c:valAx>
        <c:axId val="196908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969088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热敏电阻计算!$F$1</c:f>
              <c:strCache>
                <c:ptCount val="1"/>
                <c:pt idx="0">
                  <c:v>ADC_Value_DEC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热敏电阻计算!$A$2:$A$39</c:f>
              <c:numCache>
                <c:formatCode>General</c:formatCode>
                <c:ptCount val="38"/>
                <c:pt idx="0">
                  <c:v>-35</c:v>
                </c:pt>
                <c:pt idx="1">
                  <c:v>-30</c:v>
                </c:pt>
                <c:pt idx="2">
                  <c:v>-25</c:v>
                </c:pt>
                <c:pt idx="3">
                  <c:v>-20</c:v>
                </c:pt>
                <c:pt idx="4">
                  <c:v>-15</c:v>
                </c:pt>
                <c:pt idx="5">
                  <c:v>-10</c:v>
                </c:pt>
                <c:pt idx="6">
                  <c:v>-5</c:v>
                </c:pt>
                <c:pt idx="7">
                  <c:v>0</c:v>
                </c:pt>
                <c:pt idx="8">
                  <c:v>5</c:v>
                </c:pt>
                <c:pt idx="9">
                  <c:v>10</c:v>
                </c:pt>
                <c:pt idx="10">
                  <c:v>15</c:v>
                </c:pt>
                <c:pt idx="11">
                  <c:v>20</c:v>
                </c:pt>
                <c:pt idx="12">
                  <c:v>25</c:v>
                </c:pt>
                <c:pt idx="13">
                  <c:v>30</c:v>
                </c:pt>
                <c:pt idx="14">
                  <c:v>35</c:v>
                </c:pt>
                <c:pt idx="15">
                  <c:v>40</c:v>
                </c:pt>
                <c:pt idx="16">
                  <c:v>45</c:v>
                </c:pt>
                <c:pt idx="17">
                  <c:v>50</c:v>
                </c:pt>
                <c:pt idx="18">
                  <c:v>55</c:v>
                </c:pt>
                <c:pt idx="19">
                  <c:v>60</c:v>
                </c:pt>
                <c:pt idx="20">
                  <c:v>65</c:v>
                </c:pt>
                <c:pt idx="21">
                  <c:v>70</c:v>
                </c:pt>
                <c:pt idx="22">
                  <c:v>75</c:v>
                </c:pt>
                <c:pt idx="23">
                  <c:v>80</c:v>
                </c:pt>
                <c:pt idx="24">
                  <c:v>85</c:v>
                </c:pt>
                <c:pt idx="25">
                  <c:v>90</c:v>
                </c:pt>
                <c:pt idx="26">
                  <c:v>95</c:v>
                </c:pt>
                <c:pt idx="27">
                  <c:v>100</c:v>
                </c:pt>
                <c:pt idx="28">
                  <c:v>105</c:v>
                </c:pt>
                <c:pt idx="29">
                  <c:v>110</c:v>
                </c:pt>
                <c:pt idx="30">
                  <c:v>115</c:v>
                </c:pt>
                <c:pt idx="31">
                  <c:v>120</c:v>
                </c:pt>
                <c:pt idx="32">
                  <c:v>125</c:v>
                </c:pt>
                <c:pt idx="33">
                  <c:v>130</c:v>
                </c:pt>
                <c:pt idx="34">
                  <c:v>135</c:v>
                </c:pt>
                <c:pt idx="35">
                  <c:v>140</c:v>
                </c:pt>
                <c:pt idx="36">
                  <c:v>145</c:v>
                </c:pt>
                <c:pt idx="37">
                  <c:v>150</c:v>
                </c:pt>
              </c:numCache>
            </c:numRef>
          </c:cat>
          <c:val>
            <c:numRef>
              <c:f>热敏电阻计算!$F$2:$F$39</c:f>
              <c:numCache>
                <c:formatCode>General</c:formatCode>
                <c:ptCount val="38"/>
                <c:pt idx="0">
                  <c:v>55.471289274106176</c:v>
                </c:pt>
                <c:pt idx="1">
                  <c:v>70.879767425763134</c:v>
                </c:pt>
                <c:pt idx="2">
                  <c:v>89.65939935207075</c:v>
                </c:pt>
                <c:pt idx="3">
                  <c:v>111.97375615090213</c:v>
                </c:pt>
                <c:pt idx="4">
                  <c:v>139.22501699524133</c:v>
                </c:pt>
                <c:pt idx="5">
                  <c:v>172.97297297297297</c:v>
                </c:pt>
                <c:pt idx="6">
                  <c:v>208.68147544324435</c:v>
                </c:pt>
                <c:pt idx="7">
                  <c:v>248.48337782091724</c:v>
                </c:pt>
                <c:pt idx="8">
                  <c:v>295.61200923787527</c:v>
                </c:pt>
                <c:pt idx="9">
                  <c:v>344.90888881403885</c:v>
                </c:pt>
                <c:pt idx="10">
                  <c:v>395.91710485617074</c:v>
                </c:pt>
                <c:pt idx="11">
                  <c:v>452.03725775835431</c:v>
                </c:pt>
                <c:pt idx="12">
                  <c:v>512</c:v>
                </c:pt>
                <c:pt idx="13">
                  <c:v>566.15248521037211</c:v>
                </c:pt>
                <c:pt idx="14">
                  <c:v>618.13352650006038</c:v>
                </c:pt>
                <c:pt idx="15">
                  <c:v>669.3247924700961</c:v>
                </c:pt>
                <c:pt idx="16">
                  <c:v>712.64527802909038</c:v>
                </c:pt>
                <c:pt idx="17">
                  <c:v>753.60612304974973</c:v>
                </c:pt>
                <c:pt idx="18">
                  <c:v>789.21001926782276</c:v>
                </c:pt>
                <c:pt idx="19">
                  <c:v>820.38134914276566</c:v>
                </c:pt>
                <c:pt idx="20">
                  <c:v>848.38442419221212</c:v>
                </c:pt>
                <c:pt idx="21">
                  <c:v>871.60062986764274</c:v>
                </c:pt>
                <c:pt idx="22">
                  <c:v>892.23476927366505</c:v>
                </c:pt>
                <c:pt idx="23">
                  <c:v>911.72961518599629</c:v>
                </c:pt>
                <c:pt idx="24">
                  <c:v>927.16670892035791</c:v>
                </c:pt>
                <c:pt idx="25">
                  <c:v>940.31221303948575</c:v>
                </c:pt>
                <c:pt idx="26">
                  <c:v>952.04447832797177</c:v>
                </c:pt>
                <c:pt idx="27">
                  <c:v>961.48429137480991</c:v>
                </c:pt>
                <c:pt idx="28">
                  <c:v>969.72451868897792</c:v>
                </c:pt>
                <c:pt idx="29">
                  <c:v>976.93144307275475</c:v>
                </c:pt>
                <c:pt idx="30">
                  <c:v>983.16899177172047</c:v>
                </c:pt>
                <c:pt idx="31">
                  <c:v>988.12131505051582</c:v>
                </c:pt>
                <c:pt idx="32">
                  <c:v>992.85416484869631</c:v>
                </c:pt>
                <c:pt idx="33">
                  <c:v>996.71007806264481</c:v>
                </c:pt>
                <c:pt idx="34">
                  <c:v>1000</c:v>
                </c:pt>
                <c:pt idx="35">
                  <c:v>1002.7713309243319</c:v>
                </c:pt>
                <c:pt idx="36">
                  <c:v>1005.2717866153559</c:v>
                </c:pt>
                <c:pt idx="37">
                  <c:v>1007.507108631699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9089488"/>
        <c:axId val="1979338048"/>
      </c:lineChart>
      <c:catAx>
        <c:axId val="196908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979338048"/>
        <c:crosses val="autoZero"/>
        <c:auto val="1"/>
        <c:lblAlgn val="ctr"/>
        <c:lblOffset val="100"/>
        <c:noMultiLvlLbl val="0"/>
      </c:catAx>
      <c:valAx>
        <c:axId val="197933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969089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685799</xdr:colOff>
      <xdr:row>2</xdr:row>
      <xdr:rowOff>0</xdr:rowOff>
    </xdr:from>
    <xdr:to>
      <xdr:col>22</xdr:col>
      <xdr:colOff>685798</xdr:colOff>
      <xdr:row>19</xdr:row>
      <xdr:rowOff>171449</xdr:rowOff>
    </xdr:to>
    <xdr:graphicFrame macro="">
      <xdr:nvGraphicFramePr>
        <xdr:cNvPr id="6" name="图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20</xdr:row>
      <xdr:rowOff>0</xdr:rowOff>
    </xdr:from>
    <xdr:to>
      <xdr:col>22</xdr:col>
      <xdr:colOff>685799</xdr:colOff>
      <xdr:row>41</xdr:row>
      <xdr:rowOff>0</xdr:rowOff>
    </xdr:to>
    <xdr:graphicFrame macro="">
      <xdr:nvGraphicFramePr>
        <xdr:cNvPr id="10" name="图表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Normal="100" workbookViewId="0"/>
  </sheetViews>
  <sheetFormatPr defaultRowHeight="13.5" x14ac:dyDescent="0.15"/>
  <cols>
    <col min="1" max="1" width="15.375" style="2" customWidth="1"/>
    <col min="2" max="2" width="19.75" style="2" customWidth="1"/>
    <col min="3" max="3" width="9" style="2"/>
    <col min="4" max="4" width="20.625" style="1" customWidth="1"/>
    <col min="5" max="5" width="11.125" style="2" customWidth="1"/>
    <col min="6" max="6" width="16.25" style="2" customWidth="1"/>
    <col min="7" max="8" width="9" style="2"/>
    <col min="9" max="9" width="15.125" style="2" customWidth="1"/>
    <col min="10" max="10" width="9" style="2"/>
    <col min="11" max="11" width="9" style="2" customWidth="1"/>
    <col min="12" max="16384" width="9" style="2"/>
  </cols>
  <sheetData>
    <row r="1" spans="1:1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1" x14ac:dyDescent="0.15">
      <c r="A2" s="2">
        <v>-35</v>
      </c>
      <c r="B2" s="2">
        <v>174.6</v>
      </c>
      <c r="C2" s="2">
        <v>10</v>
      </c>
      <c r="D2" s="1">
        <f>C2/(B2+C2)</f>
        <v>5.4171180931744313E-2</v>
      </c>
      <c r="E2" s="2" t="str">
        <f>DEC2HEX(D2*1024)</f>
        <v>37</v>
      </c>
      <c r="F2" s="2">
        <f>D2*1024</f>
        <v>55.471289274106176</v>
      </c>
      <c r="G2" s="2">
        <f>ROUND(F2,0)</f>
        <v>55</v>
      </c>
      <c r="K2" s="2" t="s">
        <v>9</v>
      </c>
    </row>
    <row r="3" spans="1:11" x14ac:dyDescent="0.15">
      <c r="A3" s="2">
        <v>-30</v>
      </c>
      <c r="B3" s="2">
        <v>134.47</v>
      </c>
      <c r="C3" s="2">
        <v>10</v>
      </c>
      <c r="D3" s="1">
        <f t="shared" ref="D3:D39" si="0">C3/(B3+C3)</f>
        <v>6.9218522876721811E-2</v>
      </c>
      <c r="E3" s="2" t="str">
        <f t="shared" ref="E3:E39" si="1">DEC2HEX(D3*1024)</f>
        <v>46</v>
      </c>
      <c r="F3" s="2">
        <f t="shared" ref="F3:F39" si="2">D3*1024</f>
        <v>70.879767425763134</v>
      </c>
      <c r="G3" s="2">
        <f t="shared" ref="G3:G39" si="3">ROUND(F3,0)</f>
        <v>71</v>
      </c>
      <c r="H3" s="2">
        <f t="shared" ref="H2:H4" si="4">G3-G2</f>
        <v>16</v>
      </c>
      <c r="I3" s="2">
        <f t="shared" ref="I2:I4" si="5">A3-A2</f>
        <v>5</v>
      </c>
      <c r="J3" s="2">
        <f t="shared" ref="J2:J4" si="6">ROUND(I3/H3*100000,0)</f>
        <v>31250</v>
      </c>
      <c r="K3" s="2">
        <f>G26-G4</f>
        <v>837</v>
      </c>
    </row>
    <row r="4" spans="1:11" x14ac:dyDescent="0.15">
      <c r="A4" s="2">
        <v>-25</v>
      </c>
      <c r="B4" s="2">
        <v>104.21</v>
      </c>
      <c r="C4" s="2">
        <v>10</v>
      </c>
      <c r="D4" s="1">
        <f t="shared" si="0"/>
        <v>8.7558007179756592E-2</v>
      </c>
      <c r="E4" s="2" t="str">
        <f t="shared" si="1"/>
        <v>59</v>
      </c>
      <c r="F4" s="2">
        <f t="shared" si="2"/>
        <v>89.65939935207075</v>
      </c>
      <c r="G4" s="2">
        <f t="shared" si="3"/>
        <v>90</v>
      </c>
      <c r="H4" s="2">
        <f t="shared" si="4"/>
        <v>19</v>
      </c>
      <c r="I4" s="2">
        <f t="shared" si="5"/>
        <v>5</v>
      </c>
      <c r="J4" s="2">
        <f t="shared" si="6"/>
        <v>26316</v>
      </c>
      <c r="K4" s="2" t="s">
        <v>10</v>
      </c>
    </row>
    <row r="5" spans="1:11" x14ac:dyDescent="0.15">
      <c r="A5" s="2">
        <v>-20</v>
      </c>
      <c r="B5" s="2">
        <v>81.45</v>
      </c>
      <c r="C5" s="2">
        <v>10</v>
      </c>
      <c r="D5" s="1">
        <f t="shared" si="0"/>
        <v>0.10934937124111536</v>
      </c>
      <c r="E5" s="2" t="str">
        <f t="shared" si="1"/>
        <v>6F</v>
      </c>
      <c r="F5" s="2">
        <f t="shared" si="2"/>
        <v>111.97375615090213</v>
      </c>
      <c r="G5" s="2">
        <f t="shared" si="3"/>
        <v>112</v>
      </c>
      <c r="H5" s="2">
        <f t="shared" ref="H4:H39" si="7">G5-G4</f>
        <v>22</v>
      </c>
      <c r="I5" s="2">
        <f t="shared" ref="I4:I39" si="8">A5-A4</f>
        <v>5</v>
      </c>
      <c r="J5" s="2">
        <f t="shared" ref="J4:J39" si="9">ROUND(I5/H5*100000,0)</f>
        <v>22727</v>
      </c>
      <c r="K5" s="3">
        <f>K3/1024</f>
        <v>0.8173828125</v>
      </c>
    </row>
    <row r="6" spans="1:11" x14ac:dyDescent="0.15">
      <c r="A6" s="2">
        <v>-15</v>
      </c>
      <c r="B6" s="2">
        <v>63.55</v>
      </c>
      <c r="C6" s="2">
        <v>10</v>
      </c>
      <c r="D6" s="1">
        <f t="shared" si="0"/>
        <v>0.13596193065941536</v>
      </c>
      <c r="E6" s="2" t="str">
        <f t="shared" si="1"/>
        <v>8B</v>
      </c>
      <c r="F6" s="2">
        <f t="shared" si="2"/>
        <v>139.22501699524133</v>
      </c>
      <c r="G6" s="2">
        <f t="shared" si="3"/>
        <v>139</v>
      </c>
      <c r="H6" s="2">
        <f t="shared" si="7"/>
        <v>27</v>
      </c>
      <c r="I6" s="2">
        <f t="shared" si="8"/>
        <v>5</v>
      </c>
      <c r="J6" s="2">
        <f t="shared" si="9"/>
        <v>18519</v>
      </c>
    </row>
    <row r="7" spans="1:11" x14ac:dyDescent="0.15">
      <c r="A7" s="2">
        <v>-10</v>
      </c>
      <c r="B7" s="2">
        <v>49.2</v>
      </c>
      <c r="C7" s="2">
        <v>10</v>
      </c>
      <c r="D7" s="1">
        <f t="shared" si="0"/>
        <v>0.16891891891891891</v>
      </c>
      <c r="E7" s="2" t="str">
        <f t="shared" si="1"/>
        <v>AC</v>
      </c>
      <c r="F7" s="2">
        <f t="shared" si="2"/>
        <v>172.97297297297297</v>
      </c>
      <c r="G7" s="2">
        <f t="shared" si="3"/>
        <v>173</v>
      </c>
      <c r="H7" s="2">
        <f t="shared" si="7"/>
        <v>34</v>
      </c>
      <c r="I7" s="2">
        <f t="shared" si="8"/>
        <v>5</v>
      </c>
      <c r="J7" s="2">
        <f t="shared" si="9"/>
        <v>14706</v>
      </c>
    </row>
    <row r="8" spans="1:11" x14ac:dyDescent="0.15">
      <c r="A8" s="2">
        <v>-5</v>
      </c>
      <c r="B8" s="2">
        <v>39.07</v>
      </c>
      <c r="C8" s="2">
        <v>10</v>
      </c>
      <c r="D8" s="1">
        <f t="shared" si="0"/>
        <v>0.20379050336254331</v>
      </c>
      <c r="E8" s="2" t="str">
        <f t="shared" si="1"/>
        <v>D0</v>
      </c>
      <c r="F8" s="2">
        <f t="shared" si="2"/>
        <v>208.68147544324435</v>
      </c>
      <c r="G8" s="2">
        <f t="shared" si="3"/>
        <v>209</v>
      </c>
      <c r="H8" s="2">
        <f t="shared" si="7"/>
        <v>36</v>
      </c>
      <c r="I8" s="2">
        <f t="shared" si="8"/>
        <v>5</v>
      </c>
      <c r="J8" s="2">
        <f t="shared" si="9"/>
        <v>13889</v>
      </c>
    </row>
    <row r="9" spans="1:11" x14ac:dyDescent="0.15">
      <c r="A9" s="2">
        <v>0</v>
      </c>
      <c r="B9" s="2">
        <v>31.21</v>
      </c>
      <c r="C9" s="2">
        <v>10</v>
      </c>
      <c r="D9" s="1">
        <f t="shared" si="0"/>
        <v>0.24265954865323949</v>
      </c>
      <c r="E9" s="2" t="str">
        <f t="shared" si="1"/>
        <v>F8</v>
      </c>
      <c r="F9" s="2">
        <f t="shared" si="2"/>
        <v>248.48337782091724</v>
      </c>
      <c r="G9" s="2">
        <f t="shared" si="3"/>
        <v>248</v>
      </c>
      <c r="H9" s="2">
        <f t="shared" si="7"/>
        <v>39</v>
      </c>
      <c r="I9" s="2">
        <f t="shared" si="8"/>
        <v>5</v>
      </c>
      <c r="J9" s="2">
        <f t="shared" si="9"/>
        <v>12821</v>
      </c>
    </row>
    <row r="10" spans="1:11" x14ac:dyDescent="0.15">
      <c r="A10" s="2">
        <v>5</v>
      </c>
      <c r="B10" s="2">
        <v>24.64</v>
      </c>
      <c r="C10" s="2">
        <v>10</v>
      </c>
      <c r="D10" s="1">
        <f t="shared" si="0"/>
        <v>0.28868360277136257</v>
      </c>
      <c r="E10" s="2" t="str">
        <f t="shared" si="1"/>
        <v>127</v>
      </c>
      <c r="F10" s="2">
        <f t="shared" si="2"/>
        <v>295.61200923787527</v>
      </c>
      <c r="G10" s="2">
        <f t="shared" si="3"/>
        <v>296</v>
      </c>
      <c r="H10" s="2">
        <f t="shared" si="7"/>
        <v>48</v>
      </c>
      <c r="I10" s="2">
        <f t="shared" si="8"/>
        <v>5</v>
      </c>
      <c r="J10" s="2">
        <f t="shared" si="9"/>
        <v>10417</v>
      </c>
    </row>
    <row r="11" spans="1:11" x14ac:dyDescent="0.15">
      <c r="A11" s="2">
        <v>10</v>
      </c>
      <c r="B11" s="2">
        <v>19.689</v>
      </c>
      <c r="C11" s="2">
        <v>10</v>
      </c>
      <c r="D11" s="1">
        <f t="shared" si="0"/>
        <v>0.33682508673245981</v>
      </c>
      <c r="E11" s="2" t="str">
        <f t="shared" si="1"/>
        <v>158</v>
      </c>
      <c r="F11" s="2">
        <f t="shared" si="2"/>
        <v>344.90888881403885</v>
      </c>
      <c r="G11" s="2">
        <f t="shared" si="3"/>
        <v>345</v>
      </c>
      <c r="H11" s="2">
        <f t="shared" si="7"/>
        <v>49</v>
      </c>
      <c r="I11" s="2">
        <f t="shared" si="8"/>
        <v>5</v>
      </c>
      <c r="J11" s="2">
        <f t="shared" si="9"/>
        <v>10204</v>
      </c>
    </row>
    <row r="12" spans="1:11" x14ac:dyDescent="0.15">
      <c r="A12" s="2">
        <v>15</v>
      </c>
      <c r="B12" s="2">
        <v>15.864000000000001</v>
      </c>
      <c r="C12" s="2">
        <v>10</v>
      </c>
      <c r="D12" s="1">
        <f t="shared" si="0"/>
        <v>0.38663779771110424</v>
      </c>
      <c r="E12" s="2" t="str">
        <f t="shared" si="1"/>
        <v>18B</v>
      </c>
      <c r="F12" s="2">
        <f t="shared" si="2"/>
        <v>395.91710485617074</v>
      </c>
      <c r="G12" s="2">
        <f t="shared" si="3"/>
        <v>396</v>
      </c>
      <c r="H12" s="2">
        <f t="shared" si="7"/>
        <v>51</v>
      </c>
      <c r="I12" s="2">
        <f t="shared" si="8"/>
        <v>5</v>
      </c>
      <c r="J12" s="2">
        <f t="shared" si="9"/>
        <v>9804</v>
      </c>
    </row>
    <row r="13" spans="1:11" x14ac:dyDescent="0.15">
      <c r="A13" s="2">
        <v>20</v>
      </c>
      <c r="B13" s="2">
        <v>12.653</v>
      </c>
      <c r="C13" s="2">
        <v>10</v>
      </c>
      <c r="D13" s="1">
        <f t="shared" si="0"/>
        <v>0.44144263452964289</v>
      </c>
      <c r="E13" s="2" t="str">
        <f t="shared" si="1"/>
        <v>1C4</v>
      </c>
      <c r="F13" s="2">
        <f t="shared" si="2"/>
        <v>452.03725775835431</v>
      </c>
      <c r="G13" s="2">
        <f t="shared" si="3"/>
        <v>452</v>
      </c>
      <c r="H13" s="2">
        <f t="shared" si="7"/>
        <v>56</v>
      </c>
      <c r="I13" s="2">
        <f t="shared" si="8"/>
        <v>5</v>
      </c>
      <c r="J13" s="2">
        <f t="shared" si="9"/>
        <v>8929</v>
      </c>
    </row>
    <row r="14" spans="1:11" x14ac:dyDescent="0.15">
      <c r="A14" s="2">
        <v>25</v>
      </c>
      <c r="B14" s="2">
        <v>10</v>
      </c>
      <c r="C14" s="2">
        <v>10</v>
      </c>
      <c r="D14" s="1">
        <f t="shared" si="0"/>
        <v>0.5</v>
      </c>
      <c r="E14" s="2" t="str">
        <f t="shared" si="1"/>
        <v>200</v>
      </c>
      <c r="F14" s="2">
        <f t="shared" si="2"/>
        <v>512</v>
      </c>
      <c r="G14" s="2">
        <f t="shared" si="3"/>
        <v>512</v>
      </c>
      <c r="H14" s="2">
        <f t="shared" si="7"/>
        <v>60</v>
      </c>
      <c r="I14" s="2">
        <f t="shared" si="8"/>
        <v>5</v>
      </c>
      <c r="J14" s="2">
        <f t="shared" si="9"/>
        <v>8333</v>
      </c>
    </row>
    <row r="15" spans="1:11" x14ac:dyDescent="0.15">
      <c r="A15" s="2">
        <v>30</v>
      </c>
      <c r="B15" s="2">
        <v>8.0869999999999997</v>
      </c>
      <c r="C15" s="2">
        <v>10</v>
      </c>
      <c r="D15" s="1">
        <f t="shared" si="0"/>
        <v>0.55288328633825401</v>
      </c>
      <c r="E15" s="2" t="str">
        <f t="shared" si="1"/>
        <v>236</v>
      </c>
      <c r="F15" s="2">
        <f t="shared" si="2"/>
        <v>566.15248521037211</v>
      </c>
      <c r="G15" s="2">
        <f t="shared" si="3"/>
        <v>566</v>
      </c>
      <c r="H15" s="2">
        <f t="shared" si="7"/>
        <v>54</v>
      </c>
      <c r="I15" s="2">
        <f t="shared" si="8"/>
        <v>5</v>
      </c>
      <c r="J15" s="2">
        <f t="shared" si="9"/>
        <v>9259</v>
      </c>
    </row>
    <row r="16" spans="1:11" x14ac:dyDescent="0.15">
      <c r="A16" s="2">
        <v>35</v>
      </c>
      <c r="B16" s="2">
        <v>6.5659999999999998</v>
      </c>
      <c r="C16" s="2">
        <v>10</v>
      </c>
      <c r="D16" s="1">
        <f t="shared" si="0"/>
        <v>0.60364602197271522</v>
      </c>
      <c r="E16" s="2" t="str">
        <f t="shared" si="1"/>
        <v>26A</v>
      </c>
      <c r="F16" s="2">
        <f t="shared" si="2"/>
        <v>618.13352650006038</v>
      </c>
      <c r="G16" s="2">
        <f t="shared" si="3"/>
        <v>618</v>
      </c>
      <c r="H16" s="2">
        <f t="shared" si="7"/>
        <v>52</v>
      </c>
      <c r="I16" s="2">
        <f t="shared" si="8"/>
        <v>5</v>
      </c>
      <c r="J16" s="2">
        <f t="shared" si="9"/>
        <v>9615</v>
      </c>
    </row>
    <row r="17" spans="1:10" x14ac:dyDescent="0.15">
      <c r="A17" s="2">
        <v>40</v>
      </c>
      <c r="B17" s="2">
        <v>5.2990000000000004</v>
      </c>
      <c r="C17" s="2">
        <v>10</v>
      </c>
      <c r="D17" s="1">
        <f t="shared" si="0"/>
        <v>0.65363749264657822</v>
      </c>
      <c r="E17" s="2" t="str">
        <f t="shared" si="1"/>
        <v>29D</v>
      </c>
      <c r="F17" s="2">
        <f t="shared" si="2"/>
        <v>669.3247924700961</v>
      </c>
      <c r="G17" s="2">
        <f t="shared" si="3"/>
        <v>669</v>
      </c>
      <c r="H17" s="2">
        <f t="shared" si="7"/>
        <v>51</v>
      </c>
      <c r="I17" s="2">
        <f t="shared" si="8"/>
        <v>5</v>
      </c>
      <c r="J17" s="2">
        <f t="shared" si="9"/>
        <v>9804</v>
      </c>
    </row>
    <row r="18" spans="1:10" x14ac:dyDescent="0.15">
      <c r="A18" s="2">
        <v>45</v>
      </c>
      <c r="B18" s="2">
        <v>4.3689999999999998</v>
      </c>
      <c r="C18" s="2">
        <v>10</v>
      </c>
      <c r="D18" s="1">
        <f t="shared" si="0"/>
        <v>0.69594265432528357</v>
      </c>
      <c r="E18" s="2" t="str">
        <f t="shared" si="1"/>
        <v>2C8</v>
      </c>
      <c r="F18" s="2">
        <f t="shared" si="2"/>
        <v>712.64527802909038</v>
      </c>
      <c r="G18" s="2">
        <f t="shared" si="3"/>
        <v>713</v>
      </c>
      <c r="H18" s="2">
        <f t="shared" si="7"/>
        <v>44</v>
      </c>
      <c r="I18" s="2">
        <f t="shared" si="8"/>
        <v>5</v>
      </c>
      <c r="J18" s="2">
        <f t="shared" si="9"/>
        <v>11364</v>
      </c>
    </row>
    <row r="19" spans="1:10" x14ac:dyDescent="0.15">
      <c r="A19" s="2">
        <v>50</v>
      </c>
      <c r="B19" s="2">
        <v>3.5880000000000001</v>
      </c>
      <c r="C19" s="2">
        <v>10</v>
      </c>
      <c r="D19" s="1">
        <f t="shared" si="0"/>
        <v>0.73594347954077122</v>
      </c>
      <c r="E19" s="2" t="str">
        <f t="shared" si="1"/>
        <v>2F1</v>
      </c>
      <c r="F19" s="2">
        <f t="shared" si="2"/>
        <v>753.60612304974973</v>
      </c>
      <c r="G19" s="2">
        <f t="shared" si="3"/>
        <v>754</v>
      </c>
      <c r="H19" s="2">
        <f t="shared" si="7"/>
        <v>41</v>
      </c>
      <c r="I19" s="2">
        <f t="shared" si="8"/>
        <v>5</v>
      </c>
      <c r="J19" s="2">
        <f t="shared" si="9"/>
        <v>12195</v>
      </c>
    </row>
    <row r="20" spans="1:10" x14ac:dyDescent="0.15">
      <c r="A20" s="2">
        <v>55</v>
      </c>
      <c r="B20" s="2">
        <v>2.9750000000000001</v>
      </c>
      <c r="C20" s="2">
        <v>10</v>
      </c>
      <c r="D20" s="1">
        <f t="shared" si="0"/>
        <v>0.77071290944123316</v>
      </c>
      <c r="E20" s="2" t="str">
        <f t="shared" si="1"/>
        <v>315</v>
      </c>
      <c r="F20" s="2">
        <f t="shared" si="2"/>
        <v>789.21001926782276</v>
      </c>
      <c r="G20" s="2">
        <f t="shared" si="3"/>
        <v>789</v>
      </c>
      <c r="H20" s="2">
        <f t="shared" si="7"/>
        <v>35</v>
      </c>
      <c r="I20" s="2">
        <f t="shared" si="8"/>
        <v>5</v>
      </c>
      <c r="J20" s="2">
        <f t="shared" si="9"/>
        <v>14286</v>
      </c>
    </row>
    <row r="21" spans="1:10" x14ac:dyDescent="0.15">
      <c r="A21" s="2">
        <v>60</v>
      </c>
      <c r="B21" s="2">
        <v>2.4820000000000002</v>
      </c>
      <c r="C21" s="2">
        <v>10</v>
      </c>
      <c r="D21" s="1">
        <f t="shared" si="0"/>
        <v>0.80115366127223209</v>
      </c>
      <c r="E21" s="2" t="str">
        <f t="shared" si="1"/>
        <v>334</v>
      </c>
      <c r="F21" s="2">
        <f t="shared" si="2"/>
        <v>820.38134914276566</v>
      </c>
      <c r="G21" s="2">
        <f t="shared" si="3"/>
        <v>820</v>
      </c>
      <c r="H21" s="2">
        <f t="shared" si="7"/>
        <v>31</v>
      </c>
      <c r="I21" s="2">
        <f t="shared" si="8"/>
        <v>5</v>
      </c>
      <c r="J21" s="2">
        <f t="shared" si="9"/>
        <v>16129</v>
      </c>
    </row>
    <row r="22" spans="1:10" x14ac:dyDescent="0.15">
      <c r="A22" s="2">
        <v>65</v>
      </c>
      <c r="B22" s="2">
        <v>2.0699999999999998</v>
      </c>
      <c r="C22" s="2">
        <v>10</v>
      </c>
      <c r="D22" s="1">
        <f t="shared" si="0"/>
        <v>0.82850041425020715</v>
      </c>
      <c r="E22" s="2" t="str">
        <f t="shared" si="1"/>
        <v>350</v>
      </c>
      <c r="F22" s="2">
        <f t="shared" si="2"/>
        <v>848.38442419221212</v>
      </c>
      <c r="G22" s="2">
        <f t="shared" si="3"/>
        <v>848</v>
      </c>
      <c r="H22" s="2">
        <f t="shared" si="7"/>
        <v>28</v>
      </c>
      <c r="I22" s="2">
        <f t="shared" si="8"/>
        <v>5</v>
      </c>
      <c r="J22" s="2">
        <f t="shared" si="9"/>
        <v>17857</v>
      </c>
    </row>
    <row r="23" spans="1:10" x14ac:dyDescent="0.15">
      <c r="A23" s="2">
        <v>70</v>
      </c>
      <c r="B23" s="2">
        <v>1.7484999999999999</v>
      </c>
      <c r="C23" s="2">
        <v>10</v>
      </c>
      <c r="D23" s="1">
        <f t="shared" si="0"/>
        <v>0.85117249010511986</v>
      </c>
      <c r="E23" s="2" t="str">
        <f t="shared" si="1"/>
        <v>367</v>
      </c>
      <c r="F23" s="2">
        <f t="shared" si="2"/>
        <v>871.60062986764274</v>
      </c>
      <c r="G23" s="2">
        <f t="shared" si="3"/>
        <v>872</v>
      </c>
      <c r="H23" s="2">
        <f t="shared" si="7"/>
        <v>24</v>
      </c>
      <c r="I23" s="2">
        <f t="shared" si="8"/>
        <v>5</v>
      </c>
      <c r="J23" s="2">
        <f t="shared" si="9"/>
        <v>20833</v>
      </c>
    </row>
    <row r="24" spans="1:10" x14ac:dyDescent="0.15">
      <c r="A24" s="2">
        <v>75</v>
      </c>
      <c r="B24" s="2">
        <v>1.4767999999999999</v>
      </c>
      <c r="C24" s="2">
        <v>10</v>
      </c>
      <c r="D24" s="1">
        <f t="shared" si="0"/>
        <v>0.87132301686881353</v>
      </c>
      <c r="E24" s="2" t="str">
        <f t="shared" si="1"/>
        <v>37C</v>
      </c>
      <c r="F24" s="2">
        <f t="shared" si="2"/>
        <v>892.23476927366505</v>
      </c>
      <c r="G24" s="2">
        <f t="shared" si="3"/>
        <v>892</v>
      </c>
      <c r="H24" s="2">
        <f t="shared" si="7"/>
        <v>20</v>
      </c>
      <c r="I24" s="2">
        <f t="shared" si="8"/>
        <v>5</v>
      </c>
      <c r="J24" s="2">
        <f t="shared" si="9"/>
        <v>25000</v>
      </c>
    </row>
    <row r="25" spans="1:10" x14ac:dyDescent="0.15">
      <c r="A25" s="2">
        <v>80</v>
      </c>
      <c r="B25" s="2">
        <v>1.2314000000000001</v>
      </c>
      <c r="C25" s="2">
        <v>10</v>
      </c>
      <c r="D25" s="1">
        <f t="shared" si="0"/>
        <v>0.89036095233007451</v>
      </c>
      <c r="E25" s="2" t="str">
        <f t="shared" si="1"/>
        <v>38F</v>
      </c>
      <c r="F25" s="2">
        <f t="shared" si="2"/>
        <v>911.72961518599629</v>
      </c>
      <c r="G25" s="2">
        <f t="shared" si="3"/>
        <v>912</v>
      </c>
      <c r="H25" s="2">
        <f t="shared" si="7"/>
        <v>20</v>
      </c>
      <c r="I25" s="2">
        <f t="shared" si="8"/>
        <v>5</v>
      </c>
      <c r="J25" s="2">
        <f t="shared" si="9"/>
        <v>25000</v>
      </c>
    </row>
    <row r="26" spans="1:10" x14ac:dyDescent="0.15">
      <c r="A26" s="2">
        <v>85</v>
      </c>
      <c r="B26" s="2">
        <v>1.0444</v>
      </c>
      <c r="C26" s="2">
        <v>10</v>
      </c>
      <c r="D26" s="1">
        <f t="shared" si="0"/>
        <v>0.90543623918003702</v>
      </c>
      <c r="E26" s="2" t="str">
        <f t="shared" si="1"/>
        <v>39F</v>
      </c>
      <c r="F26" s="2">
        <f t="shared" si="2"/>
        <v>927.16670892035791</v>
      </c>
      <c r="G26" s="2">
        <f t="shared" si="3"/>
        <v>927</v>
      </c>
      <c r="H26" s="2">
        <f t="shared" si="7"/>
        <v>15</v>
      </c>
      <c r="I26" s="2">
        <f t="shared" si="8"/>
        <v>5</v>
      </c>
      <c r="J26" s="2">
        <f t="shared" si="9"/>
        <v>33333</v>
      </c>
    </row>
    <row r="27" spans="1:10" x14ac:dyDescent="0.15">
      <c r="A27" s="2">
        <v>90</v>
      </c>
      <c r="B27" s="2">
        <v>0.89</v>
      </c>
      <c r="C27" s="2">
        <v>10</v>
      </c>
      <c r="D27" s="1">
        <f t="shared" si="0"/>
        <v>0.91827364554637281</v>
      </c>
      <c r="E27" s="2" t="str">
        <f t="shared" si="1"/>
        <v>3AC</v>
      </c>
      <c r="F27" s="2">
        <f t="shared" si="2"/>
        <v>940.31221303948575</v>
      </c>
      <c r="G27" s="2">
        <f t="shared" si="3"/>
        <v>940</v>
      </c>
      <c r="H27" s="2">
        <f t="shared" ref="H27:H39" si="10">G27-G26</f>
        <v>13</v>
      </c>
      <c r="I27" s="2">
        <f t="shared" ref="I27:I39" si="11">A27-A26</f>
        <v>5</v>
      </c>
      <c r="J27" s="2">
        <f t="shared" ref="J27:J39" si="12">ROUND(I27/H27*100000,0)</f>
        <v>38462</v>
      </c>
    </row>
    <row r="28" spans="1:10" x14ac:dyDescent="0.15">
      <c r="A28" s="2">
        <v>95</v>
      </c>
      <c r="B28" s="2">
        <v>0.75580000000000003</v>
      </c>
      <c r="C28" s="2">
        <v>10</v>
      </c>
      <c r="D28" s="1">
        <f t="shared" si="0"/>
        <v>0.92973093586715994</v>
      </c>
      <c r="E28" s="2" t="str">
        <f t="shared" si="1"/>
        <v>3B8</v>
      </c>
      <c r="F28" s="2">
        <f t="shared" si="2"/>
        <v>952.04447832797177</v>
      </c>
      <c r="G28" s="2">
        <f t="shared" si="3"/>
        <v>952</v>
      </c>
      <c r="H28" s="2">
        <f t="shared" si="10"/>
        <v>12</v>
      </c>
      <c r="I28" s="2">
        <f t="shared" si="11"/>
        <v>5</v>
      </c>
      <c r="J28" s="2">
        <f t="shared" si="12"/>
        <v>41667</v>
      </c>
    </row>
    <row r="29" spans="1:10" x14ac:dyDescent="0.15">
      <c r="A29" s="2">
        <v>100</v>
      </c>
      <c r="B29" s="2">
        <v>0.6502</v>
      </c>
      <c r="C29" s="2">
        <v>10</v>
      </c>
      <c r="D29" s="1">
        <f t="shared" si="0"/>
        <v>0.93894950329571281</v>
      </c>
      <c r="E29" s="2" t="str">
        <f t="shared" si="1"/>
        <v>3C1</v>
      </c>
      <c r="F29" s="2">
        <f t="shared" si="2"/>
        <v>961.48429137480991</v>
      </c>
      <c r="G29" s="2">
        <f t="shared" si="3"/>
        <v>961</v>
      </c>
      <c r="H29" s="2">
        <f t="shared" si="10"/>
        <v>9</v>
      </c>
      <c r="I29" s="2">
        <f t="shared" si="11"/>
        <v>5</v>
      </c>
      <c r="J29" s="2">
        <f t="shared" si="12"/>
        <v>55556</v>
      </c>
    </row>
    <row r="30" spans="1:10" x14ac:dyDescent="0.15">
      <c r="A30" s="2">
        <v>105</v>
      </c>
      <c r="B30" s="2">
        <v>0.55969999999999998</v>
      </c>
      <c r="C30" s="2">
        <v>10</v>
      </c>
      <c r="D30" s="1">
        <f t="shared" si="0"/>
        <v>0.946996600282205</v>
      </c>
      <c r="E30" s="2" t="str">
        <f t="shared" si="1"/>
        <v>3C9</v>
      </c>
      <c r="F30" s="2">
        <f t="shared" si="2"/>
        <v>969.72451868897792</v>
      </c>
      <c r="G30" s="2">
        <f t="shared" si="3"/>
        <v>970</v>
      </c>
      <c r="H30" s="2">
        <f t="shared" si="10"/>
        <v>9</v>
      </c>
      <c r="I30" s="2">
        <f t="shared" si="11"/>
        <v>5</v>
      </c>
      <c r="J30" s="2">
        <f t="shared" si="12"/>
        <v>55556</v>
      </c>
    </row>
    <row r="31" spans="1:10" x14ac:dyDescent="0.15">
      <c r="A31" s="2">
        <v>110</v>
      </c>
      <c r="B31" s="2">
        <v>0.48180000000000001</v>
      </c>
      <c r="C31" s="2">
        <v>10</v>
      </c>
      <c r="D31" s="1">
        <f t="shared" si="0"/>
        <v>0.95403461237573706</v>
      </c>
      <c r="E31" s="2" t="str">
        <f t="shared" si="1"/>
        <v>3D0</v>
      </c>
      <c r="F31" s="2">
        <f t="shared" si="2"/>
        <v>976.93144307275475</v>
      </c>
      <c r="G31" s="2">
        <f t="shared" si="3"/>
        <v>977</v>
      </c>
      <c r="H31" s="2">
        <f t="shared" si="10"/>
        <v>7</v>
      </c>
      <c r="I31" s="2">
        <f t="shared" si="11"/>
        <v>5</v>
      </c>
      <c r="J31" s="2">
        <f t="shared" si="12"/>
        <v>71429</v>
      </c>
    </row>
    <row r="32" spans="1:10" x14ac:dyDescent="0.15">
      <c r="A32" s="2">
        <v>115</v>
      </c>
      <c r="B32" s="2">
        <v>0.4153</v>
      </c>
      <c r="C32" s="2">
        <v>10</v>
      </c>
      <c r="D32" s="1">
        <f t="shared" si="0"/>
        <v>0.96012596852707077</v>
      </c>
      <c r="E32" s="2" t="str">
        <f t="shared" si="1"/>
        <v>3D7</v>
      </c>
      <c r="F32" s="2">
        <f t="shared" si="2"/>
        <v>983.16899177172047</v>
      </c>
      <c r="G32" s="2">
        <f t="shared" si="3"/>
        <v>983</v>
      </c>
      <c r="H32" s="2">
        <f t="shared" si="10"/>
        <v>6</v>
      </c>
      <c r="I32" s="2">
        <f t="shared" si="11"/>
        <v>5</v>
      </c>
      <c r="J32" s="2">
        <f t="shared" si="12"/>
        <v>83333</v>
      </c>
    </row>
    <row r="33" spans="1:10" x14ac:dyDescent="0.15">
      <c r="A33" s="2">
        <v>120</v>
      </c>
      <c r="B33" s="2">
        <v>0.36309999999999998</v>
      </c>
      <c r="C33" s="2">
        <v>10</v>
      </c>
      <c r="D33" s="1">
        <f t="shared" si="0"/>
        <v>0.96496222172901935</v>
      </c>
      <c r="E33" s="2" t="str">
        <f t="shared" si="1"/>
        <v>3DC</v>
      </c>
      <c r="F33" s="2">
        <f t="shared" si="2"/>
        <v>988.12131505051582</v>
      </c>
      <c r="G33" s="2">
        <f t="shared" si="3"/>
        <v>988</v>
      </c>
      <c r="H33" s="2">
        <f t="shared" si="10"/>
        <v>5</v>
      </c>
      <c r="I33" s="2">
        <f t="shared" si="11"/>
        <v>5</v>
      </c>
      <c r="J33" s="2">
        <f t="shared" si="12"/>
        <v>100000</v>
      </c>
    </row>
    <row r="34" spans="1:10" x14ac:dyDescent="0.15">
      <c r="A34" s="2">
        <v>125</v>
      </c>
      <c r="B34" s="2">
        <v>0.31369999999999998</v>
      </c>
      <c r="C34" s="2">
        <v>10</v>
      </c>
      <c r="D34" s="1">
        <f t="shared" si="0"/>
        <v>0.96958414536005499</v>
      </c>
      <c r="E34" s="2" t="str">
        <f t="shared" si="1"/>
        <v>3E0</v>
      </c>
      <c r="F34" s="2">
        <f t="shared" si="2"/>
        <v>992.85416484869631</v>
      </c>
      <c r="G34" s="2">
        <f t="shared" si="3"/>
        <v>993</v>
      </c>
      <c r="H34" s="2">
        <f t="shared" si="10"/>
        <v>5</v>
      </c>
      <c r="I34" s="2">
        <f t="shared" si="11"/>
        <v>5</v>
      </c>
      <c r="J34" s="2">
        <f t="shared" si="12"/>
        <v>100000</v>
      </c>
    </row>
    <row r="35" spans="1:10" x14ac:dyDescent="0.15">
      <c r="A35" s="2">
        <v>130</v>
      </c>
      <c r="B35" s="2">
        <v>0.27379999999999999</v>
      </c>
      <c r="C35" s="2">
        <v>10</v>
      </c>
      <c r="D35" s="1">
        <f t="shared" si="0"/>
        <v>0.97334968560805157</v>
      </c>
      <c r="E35" s="2" t="str">
        <f t="shared" si="1"/>
        <v>3E4</v>
      </c>
      <c r="F35" s="2">
        <f t="shared" si="2"/>
        <v>996.71007806264481</v>
      </c>
      <c r="G35" s="2">
        <f t="shared" si="3"/>
        <v>997</v>
      </c>
      <c r="H35" s="2">
        <f t="shared" si="10"/>
        <v>4</v>
      </c>
      <c r="I35" s="2">
        <f t="shared" si="11"/>
        <v>5</v>
      </c>
      <c r="J35" s="2">
        <f t="shared" si="12"/>
        <v>125000</v>
      </c>
    </row>
    <row r="36" spans="1:10" x14ac:dyDescent="0.15">
      <c r="A36" s="2">
        <v>135</v>
      </c>
      <c r="B36" s="2">
        <v>0.24</v>
      </c>
      <c r="C36" s="2">
        <v>10</v>
      </c>
      <c r="D36" s="1">
        <f t="shared" si="0"/>
        <v>0.9765625</v>
      </c>
      <c r="E36" s="2" t="str">
        <f t="shared" si="1"/>
        <v>3E8</v>
      </c>
      <c r="F36" s="2">
        <f t="shared" si="2"/>
        <v>1000</v>
      </c>
      <c r="G36" s="2">
        <f t="shared" si="3"/>
        <v>1000</v>
      </c>
      <c r="H36" s="2">
        <f t="shared" si="10"/>
        <v>3</v>
      </c>
      <c r="I36" s="2">
        <f t="shared" si="11"/>
        <v>5</v>
      </c>
      <c r="J36" s="2">
        <f t="shared" si="12"/>
        <v>166667</v>
      </c>
    </row>
    <row r="37" spans="1:10" x14ac:dyDescent="0.15">
      <c r="A37" s="2">
        <v>140</v>
      </c>
      <c r="B37" s="2">
        <v>0.2117</v>
      </c>
      <c r="C37" s="2">
        <v>10</v>
      </c>
      <c r="D37" s="1">
        <f t="shared" si="0"/>
        <v>0.97926887785579286</v>
      </c>
      <c r="E37" s="2" t="str">
        <f t="shared" si="1"/>
        <v>3EA</v>
      </c>
      <c r="F37" s="2">
        <f t="shared" si="2"/>
        <v>1002.7713309243319</v>
      </c>
      <c r="G37" s="2">
        <f t="shared" si="3"/>
        <v>1003</v>
      </c>
      <c r="H37" s="2">
        <f t="shared" si="10"/>
        <v>3</v>
      </c>
      <c r="I37" s="2">
        <f t="shared" si="11"/>
        <v>5</v>
      </c>
      <c r="J37" s="2">
        <f t="shared" si="12"/>
        <v>166667</v>
      </c>
    </row>
    <row r="38" spans="1:10" x14ac:dyDescent="0.15">
      <c r="A38" s="2">
        <v>145</v>
      </c>
      <c r="B38" s="2">
        <v>0.18629999999999999</v>
      </c>
      <c r="C38" s="2">
        <v>10</v>
      </c>
      <c r="D38" s="1">
        <f t="shared" si="0"/>
        <v>0.98171072911655854</v>
      </c>
      <c r="E38" s="2" t="str">
        <f t="shared" si="1"/>
        <v>3ED</v>
      </c>
      <c r="F38" s="2">
        <f t="shared" si="2"/>
        <v>1005.2717866153559</v>
      </c>
      <c r="G38" s="2">
        <f t="shared" si="3"/>
        <v>1005</v>
      </c>
      <c r="H38" s="2">
        <f t="shared" si="10"/>
        <v>2</v>
      </c>
      <c r="I38" s="2">
        <f t="shared" si="11"/>
        <v>5</v>
      </c>
      <c r="J38" s="2">
        <f t="shared" si="12"/>
        <v>250000</v>
      </c>
    </row>
    <row r="39" spans="1:10" x14ac:dyDescent="0.15">
      <c r="A39" s="2">
        <v>150</v>
      </c>
      <c r="B39" s="2">
        <v>0.16370000000000001</v>
      </c>
      <c r="C39" s="2">
        <v>10</v>
      </c>
      <c r="D39" s="1">
        <f t="shared" si="0"/>
        <v>0.98389366077314355</v>
      </c>
      <c r="E39" s="2" t="str">
        <f t="shared" si="1"/>
        <v>3EF</v>
      </c>
      <c r="F39" s="2">
        <f t="shared" si="2"/>
        <v>1007.507108631699</v>
      </c>
      <c r="G39" s="2">
        <f t="shared" si="3"/>
        <v>1008</v>
      </c>
      <c r="H39" s="2">
        <f t="shared" si="10"/>
        <v>3</v>
      </c>
      <c r="I39" s="2">
        <f t="shared" si="11"/>
        <v>5</v>
      </c>
      <c r="J39" s="2">
        <f t="shared" si="12"/>
        <v>166667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热敏电阻计算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STI</cp:lastModifiedBy>
  <dcterms:created xsi:type="dcterms:W3CDTF">2016-09-13T06:06:00Z</dcterms:created>
  <dcterms:modified xsi:type="dcterms:W3CDTF">2024-02-18T15:09:31Z</dcterms:modified>
</cp:coreProperties>
</file>